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190" tabRatio="702" activeTab="0"/>
  </bookViews>
  <sheets>
    <sheet name="Direct Services (1)" sheetId="1" r:id="rId1"/>
    <sheet name="Data" sheetId="2" state="hidden" r:id="rId2"/>
  </sheets>
  <definedNames>
    <definedName name="_xlfn.IFERROR" hidden="1">#NAME?</definedName>
    <definedName name="Direct">'Data'!$B$3:$H$10</definedName>
    <definedName name="DirectCEAname">'Direct Services (1)'!$B$6</definedName>
    <definedName name="Dlist">'Data'!$B$3:$B$10</definedName>
    <definedName name="DSprint1">'Direct Services (1)'!$A$5:$O$30</definedName>
    <definedName name="DSprint10">'Direct Services (1)'!$A$275:$O$300</definedName>
    <definedName name="DSprint11">'Direct Services (1)'!$A$305:$O$330</definedName>
    <definedName name="DSprint12">'Direct Services (1)'!$A$335:$O$360</definedName>
    <definedName name="DSprint13">'Direct Services (1)'!$A$365:$O$390</definedName>
    <definedName name="DSprint14">'Direct Services (1)'!$A$395:$O$420</definedName>
    <definedName name="DSprint15">'Direct Services (1)'!$A$425:$O$450</definedName>
    <definedName name="DSprint16">'Direct Services (1)'!$A$455:$O$480</definedName>
    <definedName name="DSprint17">'Direct Services (1)'!$A$485:$O$510</definedName>
    <definedName name="DSprint18">'Direct Services (1)'!$A$518:$O$540</definedName>
    <definedName name="DSprint19">'Direct Services (1)'!$A$545:$O$570</definedName>
    <definedName name="DSprint2">'Direct Services (1)'!$A$35:$O$60</definedName>
    <definedName name="DSprint20">'Direct Services (1)'!$A$575:$O$600</definedName>
    <definedName name="DSprint3">'Direct Services (1)'!$A$65:$O$90</definedName>
    <definedName name="DSprint4">'Direct Services (1)'!$A$95:$O$120</definedName>
    <definedName name="DSprint5">'Direct Services (1)'!$A$125:$O$150</definedName>
    <definedName name="DSprint6">'Direct Services (1)'!$A$155:$O$180</definedName>
    <definedName name="DSprint7">'Direct Services (1)'!$A$185:$O$210</definedName>
    <definedName name="DSprint8">'Direct Services (1)'!$A$215:$O$240</definedName>
    <definedName name="DSprint9">'Direct Services (1)'!$A$245:$O$270</definedName>
    <definedName name="EciCEAname">#REF!</definedName>
    <definedName name="ECIprint1">#REF!</definedName>
    <definedName name="ECIprint10">#REF!</definedName>
    <definedName name="ECIprint11">#REF!</definedName>
    <definedName name="ECIprint12">#REF!</definedName>
    <definedName name="ECIprint13">#REF!</definedName>
    <definedName name="ECIprint14">#REF!</definedName>
    <definedName name="ECIprint15">#REF!</definedName>
    <definedName name="ECIprint16">#REF!</definedName>
    <definedName name="ECIprint17">#REF!</definedName>
    <definedName name="ECIprint18">#REF!</definedName>
    <definedName name="ECIprint19">#REF!</definedName>
    <definedName name="ECIprint2">#REF!</definedName>
    <definedName name="ECIprint20">#REF!</definedName>
    <definedName name="ECIprint3">#REF!</definedName>
    <definedName name="ECIprint4">#REF!</definedName>
    <definedName name="ECIprint5">#REF!</definedName>
    <definedName name="ECIprint6">#REF!</definedName>
    <definedName name="ECIprint7">#REF!</definedName>
    <definedName name="ECIprint8">#REF!</definedName>
    <definedName name="ECIprint9">#REF!</definedName>
    <definedName name="FamilyCEAname">#REF!</definedName>
    <definedName name="FSprint1">#REF!</definedName>
    <definedName name="FSprint10">#REF!</definedName>
    <definedName name="FSprint11">#REF!</definedName>
    <definedName name="FSprint12">#REF!</definedName>
    <definedName name="FSprint13">#REF!</definedName>
    <definedName name="FSprint14">#REF!</definedName>
    <definedName name="FSprint15">#REF!</definedName>
    <definedName name="FSprint16">#REF!</definedName>
    <definedName name="FSprint17">#REF!</definedName>
    <definedName name="FSprint18">#REF!</definedName>
    <definedName name="FSprint19">#REF!</definedName>
    <definedName name="FSprint2">#REF!</definedName>
    <definedName name="FSprint20">#REF!</definedName>
    <definedName name="FSprint3">#REF!</definedName>
    <definedName name="FSprint4">#REF!</definedName>
    <definedName name="FSprint5">#REF!</definedName>
    <definedName name="FSprint6">#REF!</definedName>
    <definedName name="FSprint7">#REF!</definedName>
    <definedName name="FSprint8">#REF!</definedName>
    <definedName name="FSprint9">#REF!</definedName>
    <definedName name="Ilist">'Data'!$B$21:$B$31</definedName>
    <definedName name="Indirect">'Data'!$B$21:$G$31</definedName>
    <definedName name="IndirectCEAname">#REF!</definedName>
    <definedName name="ISprint1">#REF!</definedName>
    <definedName name="ISprint10">#REF!</definedName>
    <definedName name="ISprint11">#REF!</definedName>
    <definedName name="ISprint12">#REF!</definedName>
    <definedName name="ISprint13">#REF!</definedName>
    <definedName name="ISprint14">#REF!</definedName>
    <definedName name="ISprint15">#REF!</definedName>
    <definedName name="ISprint16">#REF!</definedName>
    <definedName name="ISprint17">#REF!</definedName>
    <definedName name="ISprint18">#REF!</definedName>
    <definedName name="ISprint19">#REF!</definedName>
    <definedName name="ISprint2">#REF!</definedName>
    <definedName name="ISprint20">#REF!</definedName>
    <definedName name="ISprint3">#REF!</definedName>
    <definedName name="ISprint4">#REF!</definedName>
    <definedName name="ISprint5">#REF!</definedName>
    <definedName name="ISprint6">#REF!</definedName>
    <definedName name="ISprint7">#REF!</definedName>
    <definedName name="ISprint8">#REF!</definedName>
    <definedName name="ISprint9">#REF!</definedName>
    <definedName name="_xlnm.Print_Area" localSheetId="0">'Direct Services (1)'!$A$5:$O$30</definedName>
    <definedName name="SummariesTable">'Data'!$AB$31:$AJ$119</definedName>
  </definedNames>
  <calcPr fullCalcOnLoad="1"/>
</workbook>
</file>

<file path=xl/sharedStrings.xml><?xml version="1.0" encoding="utf-8"?>
<sst xmlns="http://schemas.openxmlformats.org/spreadsheetml/2006/main" count="1296" uniqueCount="126">
  <si>
    <t>All columns must have quantitative or numerical data.</t>
  </si>
  <si>
    <t>How Much Was Done or Produced?                                         (Output Measures)</t>
  </si>
  <si>
    <t>How Well Did We Do It?                                                        (Quality/Efficiency Measures)</t>
  </si>
  <si>
    <t>What Was the Change in Conditions for Those We Served?                                                       (Outcome Measures)</t>
  </si>
  <si>
    <t># Done or Produced</t>
  </si>
  <si>
    <t>Output Measure</t>
  </si>
  <si>
    <t># achieved measure</t>
  </si>
  <si>
    <t>%</t>
  </si>
  <si>
    <t>Q/E Measure</t>
  </si>
  <si>
    <t>Outcome Measure</t>
  </si>
  <si>
    <t>Contractor:</t>
  </si>
  <si>
    <t>Description:</t>
  </si>
  <si>
    <t>Amount</t>
  </si>
  <si>
    <t>Source</t>
  </si>
  <si>
    <t>Early Childhood Iowa Funds - Direct Statewide Performance Measures</t>
  </si>
  <si>
    <t>School Ready - Family Support</t>
  </si>
  <si>
    <t>School Ready - Preschool</t>
  </si>
  <si>
    <t>School Ready - Quality</t>
  </si>
  <si>
    <t>School Ready - Other/Undesignated</t>
  </si>
  <si>
    <t xml:space="preserve">Source </t>
  </si>
  <si>
    <t>Prenatal</t>
  </si>
  <si>
    <t>Age of Children served (as of September 15)</t>
  </si>
  <si>
    <t>Total Children Served</t>
  </si>
  <si>
    <t># Possible</t>
  </si>
  <si>
    <t>Total # Families Served</t>
  </si>
  <si>
    <t>Total Cost</t>
  </si>
  <si>
    <t>$</t>
  </si>
  <si>
    <t>% of Children screened for:</t>
  </si>
  <si>
    <t>Of those children screened, % referred on for additional services or treatment</t>
  </si>
  <si>
    <t>Dental</t>
  </si>
  <si>
    <t>Early Care &amp; Education</t>
  </si>
  <si>
    <t>Car Seat</t>
  </si>
  <si>
    <t>Literacy</t>
  </si>
  <si>
    <t>% screened that needed follow up services/treatment that received the service.</t>
  </si>
  <si>
    <t>% of parents that report an increase in reading to their children each day</t>
  </si>
  <si>
    <t>% of parents that report an increase in talking with their children about new words in stories</t>
  </si>
  <si>
    <t>% of children demonstrating age appropriate skills as measured by:</t>
  </si>
  <si>
    <t># of Services Provided</t>
  </si>
  <si>
    <t xml:space="preserve">If applicable, indicate if the program is: </t>
  </si>
  <si>
    <t>Child Care Consultant</t>
  </si>
  <si>
    <t>% of participants that improve health and safety conditions in their early learning environments</t>
  </si>
  <si>
    <t>% increase or maintain in the number of child care slots in regulated child care (includes registered &amp; licensed slots)</t>
  </si>
  <si>
    <t>% of parents with an increased awareness of ECI and early childhood services available to their child</t>
  </si>
  <si>
    <t>Emotional / Behavioral Services</t>
  </si>
  <si>
    <t>% of participants with improved self confidence and competence in dealing with child emotional/behavioral challenges</t>
  </si>
  <si>
    <r>
      <rPr>
        <b/>
        <i/>
        <sz val="11"/>
        <color indexed="8"/>
        <rFont val="Calibri"/>
        <family val="2"/>
      </rPr>
      <t xml:space="preserve">hawk-i </t>
    </r>
    <r>
      <rPr>
        <sz val="11"/>
        <color theme="1"/>
        <rFont val="Calibri"/>
        <family val="2"/>
      </rPr>
      <t>Outreach</t>
    </r>
  </si>
  <si>
    <r>
      <t xml:space="preserve">% of children applying for </t>
    </r>
    <r>
      <rPr>
        <b/>
        <i/>
        <sz val="11"/>
        <color indexed="8"/>
        <rFont val="Calibri"/>
        <family val="2"/>
      </rPr>
      <t>hawk-i</t>
    </r>
    <r>
      <rPr>
        <sz val="11"/>
        <color theme="1"/>
        <rFont val="Calibri"/>
        <family val="2"/>
      </rPr>
      <t xml:space="preserve"> who actually enroll in the program</t>
    </r>
  </si>
  <si>
    <t>Improved Early Learning Environments</t>
  </si>
  <si>
    <t>Preschool Scholarship Coordination</t>
  </si>
  <si>
    <t>% of children applying for preschool scholarships who actually receive the scholarship</t>
  </si>
  <si>
    <t>Professional Development</t>
  </si>
  <si>
    <t>% of ratings/ certifications/ credentialing/ renewals that were a direct result of professional development opportunities</t>
  </si>
  <si>
    <t>Quality Improvement for QRS</t>
  </si>
  <si>
    <t>% of child care providers rating at least a 3 or improving in the QRS system</t>
  </si>
  <si>
    <t>Resource Libraries</t>
  </si>
  <si>
    <t>% of participants that increased their knowledge of early childhood growth and development because of the resource library</t>
  </si>
  <si>
    <t>Click below to select program type from the dropdown menu:</t>
  </si>
  <si>
    <t>Name of Program or Service:</t>
  </si>
  <si>
    <t>% of parents that can correctly install child car seat after attending the car seat safety check</t>
  </si>
  <si>
    <t xml:space="preserve">% of car seats safely installed prior to the car seat safety check as reported by the car seat safety technician </t>
  </si>
  <si>
    <t>% of participants able to incorporate developmentally appropriate activities to create an improved learning environment</t>
  </si>
  <si>
    <t>% increase or maintain in the number of registered child development homes/centers</t>
  </si>
  <si>
    <t xml:space="preserve">Link to Which Comm. Plan Priority or Priorities </t>
  </si>
  <si>
    <t>Early Childhood Admin</t>
  </si>
  <si>
    <t>School Ready - Admin</t>
  </si>
  <si>
    <t>Total ECI Funding</t>
  </si>
  <si>
    <t>Early ChildhoodFunds</t>
  </si>
  <si>
    <t>Early Childhood Iowa - Direct  Services Provided</t>
  </si>
  <si>
    <t>Children 0 to 1 year</t>
  </si>
  <si>
    <t>Children 1 to 2 years</t>
  </si>
  <si>
    <t>Children 2 to 3 years</t>
  </si>
  <si>
    <t>Children 3 to 4 years</t>
  </si>
  <si>
    <t>Children 4 to 5 years</t>
  </si>
  <si>
    <t>Children 5 to 6 years</t>
  </si>
  <si>
    <t>Cost per child for the service</t>
  </si>
  <si>
    <t>Total Other Funding</t>
  </si>
  <si>
    <t>TOTAL FUNDING</t>
  </si>
  <si>
    <t># of children served</t>
  </si>
  <si>
    <t>Transportation</t>
  </si>
  <si>
    <t>% of days that children attended preschool that were provided transportation</t>
  </si>
  <si>
    <t>Early Childhood Program</t>
  </si>
  <si>
    <t>ECI Director</t>
  </si>
  <si>
    <t>Family Support</t>
  </si>
  <si>
    <t>Indirect Services</t>
  </si>
  <si>
    <t>Direct Services</t>
  </si>
  <si>
    <t>Evidence Based</t>
  </si>
  <si>
    <t>Research Based / Promising Practice</t>
  </si>
  <si>
    <t>Locally Developed Model</t>
  </si>
  <si>
    <t>School Ready - Other / Undesignated</t>
  </si>
  <si>
    <t>ON</t>
  </si>
  <si>
    <t>TAB</t>
  </si>
  <si>
    <t>Other Funding</t>
  </si>
  <si>
    <t>ECI</t>
  </si>
  <si>
    <t>Area:</t>
  </si>
  <si>
    <r>
      <t xml:space="preserve">How Much Was Invested?                                (Input Measures)                                                                        </t>
    </r>
    <r>
      <rPr>
        <i/>
        <sz val="12"/>
        <color indexed="8"/>
        <rFont val="Calibri"/>
        <family val="2"/>
      </rPr>
      <t>Note:  Fiscal Investments must coincide early childhood financial statement</t>
    </r>
  </si>
  <si>
    <r>
      <rPr>
        <u val="single"/>
        <sz val="12"/>
        <color indexed="8"/>
        <rFont val="Calibri"/>
        <family val="2"/>
      </rPr>
      <t>Optional</t>
    </r>
    <r>
      <rPr>
        <sz val="12"/>
        <color indexed="8"/>
        <rFont val="Calibri"/>
        <family val="2"/>
      </rPr>
      <t>:  Other Funding Expended and Source:</t>
    </r>
  </si>
  <si>
    <t>N/A</t>
  </si>
  <si>
    <t>N/A for Transportation &amp; Crisis/ Emergency Care</t>
  </si>
  <si>
    <t>Health</t>
  </si>
  <si>
    <t>% of children who need dental treatment that went to a dentist</t>
  </si>
  <si>
    <t>% of children who are cavity free</t>
  </si>
  <si>
    <t>% of staff turnover</t>
  </si>
  <si>
    <t>Prenatal/Postnatal</t>
  </si>
  <si>
    <t>Crisis/Emergency Care</t>
  </si>
  <si>
    <t>% of families that report decreased stress</t>
  </si>
  <si>
    <t>% of families that are connected to additional concrete supports</t>
  </si>
  <si>
    <t>Child Care Nurse Consultant</t>
  </si>
  <si>
    <t>% of children with special health care needs with a special needs care plan in place at the child care facility</t>
  </si>
  <si>
    <t>% of providers receiving onsite assessment and consultation that improve health and safety conditions in their early learning environments</t>
  </si>
  <si>
    <t>Public Awareness including Child/Health Fairs</t>
  </si>
  <si>
    <t># of direct service staff employed during the year</t>
  </si>
  <si>
    <t># of direct service staff employed at the close of the program/ year</t>
  </si>
  <si>
    <t># of children that complete/maintain</t>
  </si>
  <si>
    <t>% of children not demonstrating age approp. skills as reported above that did demonstrate growth toward age approp. skills as measured by:</t>
  </si>
  <si>
    <t>% of families that participate in parent education opportunities</t>
  </si>
  <si>
    <t>% of programs that improve or maintain at the highest level their rating in a quality initiative</t>
  </si>
  <si>
    <t>% of children applying for a scholarship that did not receive it.  List the reasons below:</t>
  </si>
  <si>
    <t>Centralized Intake</t>
  </si>
  <si>
    <t>% of families that received a referral that did not enroll in a local program.  List reasons below:</t>
  </si>
  <si>
    <t xml:space="preserve">% of families that received a referral that enrolled in a local program </t>
  </si>
  <si>
    <t>Building Families - Hamilton, Humboldt, Wright</t>
  </si>
  <si>
    <t>Family Resource Center</t>
  </si>
  <si>
    <t>Preschool Scholarships</t>
  </si>
  <si>
    <t>Offer preschool scholarships for low income children 3-4 years of age not enrolled in the Department of Educations' voluntary statewide preschool program.</t>
  </si>
  <si>
    <t>Priority II: Improve the availability and quality of preschool programming based on a per child basis.</t>
  </si>
  <si>
    <t>Developmental Delays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</si>
</sst>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name val="Arial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1F497D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E7F7"/>
        <bgColor indexed="64"/>
      </patternFill>
    </fill>
    <fill>
      <patternFill patternType="solid">
        <fgColor theme="1" tint="0.4999800026416778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hair"/>
      <bottom style="hair"/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 vertical="top"/>
      <protection/>
    </xf>
    <xf numFmtId="9" fontId="0" fillId="0" borderId="0" xfId="0" applyNumberFormat="1" applyFont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vertical="top"/>
      <protection/>
    </xf>
    <xf numFmtId="9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53" fillId="0" borderId="22" xfId="0" applyFont="1" applyBorder="1" applyAlignment="1" applyProtection="1">
      <alignment wrapText="1"/>
      <protection/>
    </xf>
    <xf numFmtId="0" fontId="53" fillId="0" borderId="23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164" fontId="3" fillId="33" borderId="24" xfId="0" applyNumberFormat="1" applyFont="1" applyFill="1" applyBorder="1" applyAlignment="1" applyProtection="1">
      <alignment horizontal="center" vertical="center" wrapText="1"/>
      <protection/>
    </xf>
    <xf numFmtId="164" fontId="3" fillId="33" borderId="25" xfId="0" applyNumberFormat="1" applyFont="1" applyFill="1" applyBorder="1" applyAlignment="1" applyProtection="1">
      <alignment horizontal="center" vertical="center" wrapText="1"/>
      <protection/>
    </xf>
    <xf numFmtId="164" fontId="3" fillId="34" borderId="26" xfId="0" applyNumberFormat="1" applyFont="1" applyFill="1" applyBorder="1" applyAlignment="1" applyProtection="1">
      <alignment horizontal="center" vertical="center" wrapText="1"/>
      <protection/>
    </xf>
    <xf numFmtId="164" fontId="3" fillId="35" borderId="27" xfId="0" applyNumberFormat="1" applyFont="1" applyFill="1" applyBorder="1" applyAlignment="1" applyProtection="1">
      <alignment horizontal="center" vertical="center" wrapText="1"/>
      <protection/>
    </xf>
    <xf numFmtId="164" fontId="3" fillId="33" borderId="28" xfId="0" applyNumberFormat="1" applyFont="1" applyFill="1" applyBorder="1" applyAlignment="1" applyProtection="1">
      <alignment horizontal="center" vertical="center" wrapText="1"/>
      <protection/>
    </xf>
    <xf numFmtId="164" fontId="3" fillId="33" borderId="29" xfId="0" applyNumberFormat="1" applyFont="1" applyFill="1" applyBorder="1" applyAlignment="1" applyProtection="1">
      <alignment horizontal="center" vertical="center" wrapText="1"/>
      <protection/>
    </xf>
    <xf numFmtId="164" fontId="3" fillId="33" borderId="30" xfId="0" applyNumberFormat="1" applyFont="1" applyFill="1" applyBorder="1" applyAlignment="1" applyProtection="1">
      <alignment horizontal="center" vertical="center" wrapText="1"/>
      <protection/>
    </xf>
    <xf numFmtId="164" fontId="3" fillId="35" borderId="0" xfId="0" applyNumberFormat="1" applyFont="1" applyFill="1" applyBorder="1" applyAlignment="1" applyProtection="1">
      <alignment horizontal="center" vertical="center" wrapText="1"/>
      <protection/>
    </xf>
    <xf numFmtId="164" fontId="3" fillId="35" borderId="31" xfId="0" applyNumberFormat="1" applyFont="1" applyFill="1" applyBorder="1" applyAlignment="1" applyProtection="1">
      <alignment horizontal="center" vertical="center" wrapText="1"/>
      <protection/>
    </xf>
    <xf numFmtId="164" fontId="3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33" xfId="0" applyFont="1" applyBorder="1" applyAlignment="1" applyProtection="1">
      <alignment horizontal="center" vertical="top" wrapText="1"/>
      <protection/>
    </xf>
    <xf numFmtId="0" fontId="9" fillId="0" borderId="34" xfId="0" applyFont="1" applyFill="1" applyBorder="1" applyAlignment="1" applyProtection="1">
      <alignment/>
      <protection/>
    </xf>
    <xf numFmtId="3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34" borderId="3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10" fillId="0" borderId="41" xfId="0" applyFont="1" applyBorder="1" applyAlignment="1" applyProtection="1">
      <alignment horizontal="center" vertical="top" wrapText="1"/>
      <protection/>
    </xf>
    <xf numFmtId="0" fontId="10" fillId="0" borderId="41" xfId="0" applyFont="1" applyBorder="1" applyAlignment="1" applyProtection="1">
      <alignment horizontal="center" vertical="top"/>
      <protection/>
    </xf>
    <xf numFmtId="0" fontId="9" fillId="34" borderId="38" xfId="0" applyFont="1" applyFill="1" applyBorder="1" applyAlignment="1" applyProtection="1">
      <alignment horizontal="center" vertical="center" wrapText="1"/>
      <protection locked="0"/>
    </xf>
    <xf numFmtId="0" fontId="9" fillId="34" borderId="42" xfId="0" applyFont="1" applyFill="1" applyBorder="1" applyAlignment="1" applyProtection="1">
      <alignment horizontal="center" vertical="center" wrapText="1"/>
      <protection locked="0"/>
    </xf>
    <xf numFmtId="10" fontId="7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3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/>
      <protection/>
    </xf>
    <xf numFmtId="3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9" fillId="34" borderId="43" xfId="0" applyFont="1" applyFill="1" applyBorder="1" applyAlignment="1" applyProtection="1">
      <alignment vertical="top" wrapText="1"/>
      <protection locked="0"/>
    </xf>
    <xf numFmtId="0" fontId="9" fillId="0" borderId="44" xfId="0" applyFont="1" applyFill="1" applyBorder="1" applyAlignment="1" applyProtection="1">
      <alignment vertical="top" wrapText="1"/>
      <protection locked="0"/>
    </xf>
    <xf numFmtId="9" fontId="9" fillId="0" borderId="12" xfId="0" applyNumberFormat="1" applyFont="1" applyFill="1" applyBorder="1" applyAlignment="1" applyProtection="1">
      <alignment/>
      <protection/>
    </xf>
    <xf numFmtId="9" fontId="9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vertical="top" wrapText="1"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44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64" fontId="9" fillId="34" borderId="38" xfId="0" applyNumberFormat="1" applyFont="1" applyFill="1" applyBorder="1" applyAlignment="1" applyProtection="1">
      <alignment vertical="center" wrapText="1"/>
      <protection locked="0"/>
    </xf>
    <xf numFmtId="49" fontId="9" fillId="34" borderId="43" xfId="0" applyNumberFormat="1" applyFont="1" applyFill="1" applyBorder="1" applyAlignment="1" applyProtection="1">
      <alignment vertical="center" wrapText="1"/>
      <protection locked="0"/>
    </xf>
    <xf numFmtId="3" fontId="7" fillId="34" borderId="3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wrapText="1"/>
      <protection/>
    </xf>
    <xf numFmtId="164" fontId="9" fillId="34" borderId="45" xfId="0" applyNumberFormat="1" applyFont="1" applyFill="1" applyBorder="1" applyAlignment="1" applyProtection="1">
      <alignment vertical="center" wrapText="1"/>
      <protection locked="0"/>
    </xf>
    <xf numFmtId="49" fontId="9" fillId="34" borderId="46" xfId="0" applyNumberFormat="1" applyFont="1" applyFill="1" applyBorder="1" applyAlignment="1" applyProtection="1">
      <alignment vertical="center" wrapText="1"/>
      <protection locked="0"/>
    </xf>
    <xf numFmtId="0" fontId="9" fillId="0" borderId="47" xfId="0" applyFont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9" fillId="0" borderId="48" xfId="0" applyFont="1" applyBorder="1" applyAlignment="1" applyProtection="1">
      <alignment/>
      <protection/>
    </xf>
    <xf numFmtId="0" fontId="9" fillId="0" borderId="49" xfId="0" applyFont="1" applyFill="1" applyBorder="1" applyAlignment="1" applyProtection="1">
      <alignment vertical="top" wrapText="1"/>
      <protection locked="0"/>
    </xf>
    <xf numFmtId="0" fontId="9" fillId="0" borderId="50" xfId="0" applyFont="1" applyFill="1" applyBorder="1" applyAlignment="1" applyProtection="1">
      <alignment/>
      <protection/>
    </xf>
    <xf numFmtId="164" fontId="7" fillId="0" borderId="51" xfId="0" applyNumberFormat="1" applyFont="1" applyFill="1" applyBorder="1" applyAlignment="1" applyProtection="1">
      <alignment vertical="center" wrapText="1"/>
      <protection/>
    </xf>
    <xf numFmtId="49" fontId="7" fillId="0" borderId="49" xfId="0" applyNumberFormat="1" applyFont="1" applyFill="1" applyBorder="1" applyAlignment="1" applyProtection="1">
      <alignment vertical="center" wrapText="1"/>
      <protection/>
    </xf>
    <xf numFmtId="3" fontId="7" fillId="0" borderId="51" xfId="0" applyNumberFormat="1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vertical="top" wrapText="1"/>
      <protection/>
    </xf>
    <xf numFmtId="9" fontId="9" fillId="0" borderId="51" xfId="0" applyNumberFormat="1" applyFont="1" applyFill="1" applyBorder="1" applyAlignment="1" applyProtection="1">
      <alignment/>
      <protection/>
    </xf>
    <xf numFmtId="9" fontId="9" fillId="0" borderId="52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9" fillId="0" borderId="53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23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4" fillId="0" borderId="0" xfId="0" applyFont="1" applyAlignment="1">
      <alignment vertical="center" wrapText="1"/>
    </xf>
    <xf numFmtId="3" fontId="13" fillId="0" borderId="12" xfId="0" applyNumberFormat="1" applyFont="1" applyFill="1" applyBorder="1" applyAlignment="1" applyProtection="1">
      <alignment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3" fontId="13" fillId="0" borderId="55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vertical="top" wrapText="1"/>
      <protection/>
    </xf>
    <xf numFmtId="0" fontId="55" fillId="0" borderId="0" xfId="0" applyFont="1" applyAlignment="1">
      <alignment/>
    </xf>
    <xf numFmtId="0" fontId="9" fillId="0" borderId="47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left" wrapText="1"/>
      <protection/>
    </xf>
    <xf numFmtId="164" fontId="9" fillId="0" borderId="13" xfId="0" applyNumberFormat="1" applyFont="1" applyBorder="1" applyAlignment="1" applyProtection="1">
      <alignment horizontal="left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58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34" borderId="62" xfId="0" applyFont="1" applyFill="1" applyBorder="1" applyAlignment="1" applyProtection="1">
      <alignment horizontal="left" vertical="center" wrapText="1"/>
      <protection locked="0"/>
    </xf>
    <xf numFmtId="0" fontId="9" fillId="34" borderId="63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9" fillId="0" borderId="44" xfId="0" applyFont="1" applyFill="1" applyBorder="1" applyAlignment="1" applyProtection="1">
      <alignment horizontal="left" vertical="top" wrapText="1"/>
      <protection/>
    </xf>
    <xf numFmtId="0" fontId="1" fillId="0" borderId="44" xfId="0" applyFont="1" applyFill="1" applyBorder="1" applyAlignment="1" applyProtection="1">
      <alignment horizontal="left" vertical="top" wrapText="1"/>
      <protection/>
    </xf>
    <xf numFmtId="0" fontId="9" fillId="34" borderId="60" xfId="0" applyFont="1" applyFill="1" applyBorder="1" applyAlignment="1" applyProtection="1">
      <alignment horizontal="left" vertical="top" wrapText="1"/>
      <protection locked="0"/>
    </xf>
    <xf numFmtId="0" fontId="54" fillId="34" borderId="61" xfId="0" applyFont="1" applyFill="1" applyBorder="1" applyAlignment="1" applyProtection="1">
      <alignment horizontal="left"/>
      <protection locked="0"/>
    </xf>
    <xf numFmtId="0" fontId="54" fillId="34" borderId="47" xfId="0" applyFont="1" applyFill="1" applyBorder="1" applyAlignment="1" applyProtection="1">
      <alignment horizontal="left"/>
      <protection locked="0"/>
    </xf>
    <xf numFmtId="0" fontId="54" fillId="34" borderId="13" xfId="0" applyFont="1" applyFill="1" applyBorder="1" applyAlignment="1" applyProtection="1">
      <alignment horizontal="left"/>
      <protection locked="0"/>
    </xf>
    <xf numFmtId="0" fontId="54" fillId="34" borderId="56" xfId="0" applyFont="1" applyFill="1" applyBorder="1" applyAlignment="1" applyProtection="1">
      <alignment horizontal="left"/>
      <protection locked="0"/>
    </xf>
    <xf numFmtId="0" fontId="54" fillId="34" borderId="57" xfId="0" applyFont="1" applyFill="1" applyBorder="1" applyAlignment="1" applyProtection="1">
      <alignment horizontal="left"/>
      <protection locked="0"/>
    </xf>
    <xf numFmtId="0" fontId="54" fillId="0" borderId="15" xfId="0" applyFont="1" applyBorder="1" applyAlignment="1" applyProtection="1">
      <alignment horizontal="left"/>
      <protection locked="0"/>
    </xf>
    <xf numFmtId="0" fontId="9" fillId="34" borderId="64" xfId="0" applyFont="1" applyFill="1" applyBorder="1" applyAlignment="1" applyProtection="1">
      <alignment horizontal="center" vertical="top" wrapText="1"/>
      <protection locked="0"/>
    </xf>
    <xf numFmtId="0" fontId="9" fillId="34" borderId="23" xfId="0" applyFont="1" applyFill="1" applyBorder="1" applyAlignment="1" applyProtection="1">
      <alignment horizontal="center" vertical="top" wrapText="1"/>
      <protection locked="0"/>
    </xf>
    <xf numFmtId="0" fontId="9" fillId="34" borderId="65" xfId="0" applyFont="1" applyFill="1" applyBorder="1" applyAlignment="1" applyProtection="1">
      <alignment horizontal="center" vertical="top" wrapText="1"/>
      <protection locked="0"/>
    </xf>
    <xf numFmtId="0" fontId="7" fillId="0" borderId="66" xfId="0" applyFont="1" applyBorder="1" applyAlignment="1" applyProtection="1">
      <alignment horizontal="center" vertical="top" wrapText="1"/>
      <protection/>
    </xf>
    <xf numFmtId="0" fontId="9" fillId="0" borderId="67" xfId="0" applyFont="1" applyBorder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vertical="center" wrapText="1"/>
      <protection/>
    </xf>
    <xf numFmtId="0" fontId="54" fillId="0" borderId="70" xfId="0" applyFont="1" applyBorder="1" applyAlignment="1">
      <alignment vertical="center"/>
    </xf>
    <xf numFmtId="0" fontId="9" fillId="0" borderId="71" xfId="0" applyFont="1" applyFill="1" applyBorder="1" applyAlignment="1" applyProtection="1">
      <alignment horizontal="left" vertical="top" wrapText="1"/>
      <protection/>
    </xf>
    <xf numFmtId="0" fontId="7" fillId="0" borderId="41" xfId="0" applyFont="1" applyBorder="1" applyAlignment="1" applyProtection="1">
      <alignment wrapText="1"/>
      <protection/>
    </xf>
    <xf numFmtId="0" fontId="56" fillId="0" borderId="68" xfId="0" applyFont="1" applyBorder="1" applyAlignment="1">
      <alignment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57" fillId="0" borderId="72" xfId="0" applyFont="1" applyBorder="1" applyAlignment="1" applyProtection="1">
      <alignment horizontal="center" vertical="center" textRotation="180"/>
      <protection/>
    </xf>
    <xf numFmtId="0" fontId="57" fillId="0" borderId="73" xfId="0" applyFont="1" applyBorder="1" applyAlignment="1" applyProtection="1">
      <alignment horizontal="center" vertical="center" textRotation="180"/>
      <protection/>
    </xf>
    <xf numFmtId="0" fontId="57" fillId="0" borderId="74" xfId="0" applyFont="1" applyBorder="1" applyAlignment="1" applyProtection="1">
      <alignment horizontal="center" vertical="center" textRotation="18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6"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righ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7999799847602844"/>
        </patternFill>
      </fill>
      <border>
        <left style="hair"/>
        <top style="hair"/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theme="4" tint="0.7999799847602844"/>
        </patternFill>
      </fill>
      <border>
        <left style="hair">
          <color rgb="FF000000"/>
        </left>
        <top style="hair"/>
        <bottom style="hair">
          <color rgb="FF000000"/>
        </bottom>
      </border>
    </dxf>
    <dxf>
      <fill>
        <patternFill>
          <bgColor theme="4" tint="0.7999799847602844"/>
        </patternFill>
      </fill>
      <border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20.emf" /><Relationship Id="rId9" Type="http://schemas.openxmlformats.org/officeDocument/2006/relationships/image" Target="../media/image19.emf" /><Relationship Id="rId10" Type="http://schemas.openxmlformats.org/officeDocument/2006/relationships/image" Target="../media/image10.emf" /><Relationship Id="rId11" Type="http://schemas.openxmlformats.org/officeDocument/2006/relationships/image" Target="../media/image18.emf" /><Relationship Id="rId12" Type="http://schemas.openxmlformats.org/officeDocument/2006/relationships/image" Target="../media/image17.emf" /><Relationship Id="rId13" Type="http://schemas.openxmlformats.org/officeDocument/2006/relationships/image" Target="../media/image16.emf" /><Relationship Id="rId14" Type="http://schemas.openxmlformats.org/officeDocument/2006/relationships/image" Target="../media/image15.emf" /><Relationship Id="rId15" Type="http://schemas.openxmlformats.org/officeDocument/2006/relationships/image" Target="../media/image14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Relationship Id="rId18" Type="http://schemas.openxmlformats.org/officeDocument/2006/relationships/image" Target="../media/image11.emf" /><Relationship Id="rId1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12</xdr:row>
      <xdr:rowOff>28575</xdr:rowOff>
    </xdr:from>
    <xdr:to>
      <xdr:col>9</xdr:col>
      <xdr:colOff>514350</xdr:colOff>
      <xdr:row>18</xdr:row>
      <xdr:rowOff>352425</xdr:rowOff>
    </xdr:to>
    <xdr:grpSp>
      <xdr:nvGrpSpPr>
        <xdr:cNvPr id="1" name="Group 222"/>
        <xdr:cNvGrpSpPr>
          <a:grpSpLocks/>
        </xdr:cNvGrpSpPr>
      </xdr:nvGrpSpPr>
      <xdr:grpSpPr>
        <a:xfrm>
          <a:off x="9782175" y="4448175"/>
          <a:ext cx="304800" cy="2724150"/>
          <a:chOff x="1011" y="510"/>
          <a:chExt cx="32" cy="279"/>
        </a:xfrm>
        <a:solidFill>
          <a:srgbClr val="FFFFFF"/>
        </a:solidFill>
      </xdr:grpSpPr>
    </xdr:grpSp>
    <xdr:clientData/>
  </xdr:twoCellAnchor>
  <xdr:twoCellAnchor editAs="absolute">
    <xdr:from>
      <xdr:col>0</xdr:col>
      <xdr:colOff>419100</xdr:colOff>
      <xdr:row>30</xdr:row>
      <xdr:rowOff>180975</xdr:rowOff>
    </xdr:from>
    <xdr:to>
      <xdr:col>3</xdr:col>
      <xdr:colOff>219075</xdr:colOff>
      <xdr:row>32</xdr:row>
      <xdr:rowOff>104775</xdr:rowOff>
    </xdr:to>
    <xdr:pic>
      <xdr:nvPicPr>
        <xdr:cNvPr id="4" name="ShowDSshee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96675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620</xdr:row>
      <xdr:rowOff>95250</xdr:rowOff>
    </xdr:from>
    <xdr:to>
      <xdr:col>3</xdr:col>
      <xdr:colOff>247650</xdr:colOff>
      <xdr:row>622</xdr:row>
      <xdr:rowOff>38100</xdr:rowOff>
    </xdr:to>
    <xdr:pic>
      <xdr:nvPicPr>
        <xdr:cNvPr id="5" name="ShowDSsheet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2831425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679</xdr:row>
      <xdr:rowOff>171450</xdr:rowOff>
    </xdr:from>
    <xdr:to>
      <xdr:col>3</xdr:col>
      <xdr:colOff>247650</xdr:colOff>
      <xdr:row>681</xdr:row>
      <xdr:rowOff>104775</xdr:rowOff>
    </xdr:to>
    <xdr:pic>
      <xdr:nvPicPr>
        <xdr:cNvPr id="6" name="ShowDSsheet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34147125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739</xdr:row>
      <xdr:rowOff>57150</xdr:rowOff>
    </xdr:from>
    <xdr:to>
      <xdr:col>3</xdr:col>
      <xdr:colOff>238125</xdr:colOff>
      <xdr:row>740</xdr:row>
      <xdr:rowOff>180975</xdr:rowOff>
    </xdr:to>
    <xdr:pic>
      <xdr:nvPicPr>
        <xdr:cNvPr id="7" name="ShowDSsheet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45462825"/>
          <a:ext cx="3429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798</xdr:row>
      <xdr:rowOff>142875</xdr:rowOff>
    </xdr:from>
    <xdr:to>
      <xdr:col>3</xdr:col>
      <xdr:colOff>247650</xdr:colOff>
      <xdr:row>800</xdr:row>
      <xdr:rowOff>76200</xdr:rowOff>
    </xdr:to>
    <xdr:pic>
      <xdr:nvPicPr>
        <xdr:cNvPr id="8" name="ShowDSsheet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567880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858</xdr:row>
      <xdr:rowOff>28575</xdr:rowOff>
    </xdr:from>
    <xdr:to>
      <xdr:col>3</xdr:col>
      <xdr:colOff>247650</xdr:colOff>
      <xdr:row>859</xdr:row>
      <xdr:rowOff>161925</xdr:rowOff>
    </xdr:to>
    <xdr:pic>
      <xdr:nvPicPr>
        <xdr:cNvPr id="9" name="ShowDSsheet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681037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917</xdr:row>
      <xdr:rowOff>104775</xdr:rowOff>
    </xdr:from>
    <xdr:to>
      <xdr:col>3</xdr:col>
      <xdr:colOff>247650</xdr:colOff>
      <xdr:row>919</xdr:row>
      <xdr:rowOff>38100</xdr:rowOff>
    </xdr:to>
    <xdr:pic>
      <xdr:nvPicPr>
        <xdr:cNvPr id="10" name="ShowDSsheet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794194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976</xdr:row>
      <xdr:rowOff>180975</xdr:rowOff>
    </xdr:from>
    <xdr:to>
      <xdr:col>3</xdr:col>
      <xdr:colOff>247650</xdr:colOff>
      <xdr:row>978</xdr:row>
      <xdr:rowOff>123825</xdr:rowOff>
    </xdr:to>
    <xdr:pic>
      <xdr:nvPicPr>
        <xdr:cNvPr id="11" name="ShowDSsheet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" y="907351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1036</xdr:row>
      <xdr:rowOff>66675</xdr:rowOff>
    </xdr:from>
    <xdr:to>
      <xdr:col>3</xdr:col>
      <xdr:colOff>247650</xdr:colOff>
      <xdr:row>1038</xdr:row>
      <xdr:rowOff>9525</xdr:rowOff>
    </xdr:to>
    <xdr:pic>
      <xdr:nvPicPr>
        <xdr:cNvPr id="12" name="ShowDSsheet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020508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1095</xdr:row>
      <xdr:rowOff>142875</xdr:rowOff>
    </xdr:from>
    <xdr:to>
      <xdr:col>3</xdr:col>
      <xdr:colOff>247650</xdr:colOff>
      <xdr:row>1097</xdr:row>
      <xdr:rowOff>76200</xdr:rowOff>
    </xdr:to>
    <xdr:pic>
      <xdr:nvPicPr>
        <xdr:cNvPr id="13" name="ShowDSsheet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" y="1133665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1155</xdr:row>
      <xdr:rowOff>28575</xdr:rowOff>
    </xdr:from>
    <xdr:to>
      <xdr:col>3</xdr:col>
      <xdr:colOff>247650</xdr:colOff>
      <xdr:row>1156</xdr:row>
      <xdr:rowOff>161925</xdr:rowOff>
    </xdr:to>
    <xdr:pic>
      <xdr:nvPicPr>
        <xdr:cNvPr id="14" name="ShowDSsheet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1246822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1214</xdr:row>
      <xdr:rowOff>104775</xdr:rowOff>
    </xdr:from>
    <xdr:to>
      <xdr:col>3</xdr:col>
      <xdr:colOff>247650</xdr:colOff>
      <xdr:row>1216</xdr:row>
      <xdr:rowOff>47625</xdr:rowOff>
    </xdr:to>
    <xdr:pic>
      <xdr:nvPicPr>
        <xdr:cNvPr id="15" name="ShowDSsheet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" y="1359979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1273</xdr:row>
      <xdr:rowOff>180975</xdr:rowOff>
    </xdr:from>
    <xdr:to>
      <xdr:col>3</xdr:col>
      <xdr:colOff>247650</xdr:colOff>
      <xdr:row>1275</xdr:row>
      <xdr:rowOff>114300</xdr:rowOff>
    </xdr:to>
    <xdr:pic>
      <xdr:nvPicPr>
        <xdr:cNvPr id="16" name="ShowDSsheet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1473136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1333</xdr:row>
      <xdr:rowOff>66675</xdr:rowOff>
    </xdr:from>
    <xdr:to>
      <xdr:col>3</xdr:col>
      <xdr:colOff>247650</xdr:colOff>
      <xdr:row>1335</xdr:row>
      <xdr:rowOff>9525</xdr:rowOff>
    </xdr:to>
    <xdr:pic>
      <xdr:nvPicPr>
        <xdr:cNvPr id="17" name="ShowDSsheet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7675" y="1586293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1392</xdr:row>
      <xdr:rowOff>142875</xdr:rowOff>
    </xdr:from>
    <xdr:to>
      <xdr:col>3</xdr:col>
      <xdr:colOff>247650</xdr:colOff>
      <xdr:row>1394</xdr:row>
      <xdr:rowOff>76200</xdr:rowOff>
    </xdr:to>
    <xdr:pic>
      <xdr:nvPicPr>
        <xdr:cNvPr id="18" name="ShowDSsheet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" y="1699450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1452</xdr:row>
      <xdr:rowOff>28575</xdr:rowOff>
    </xdr:from>
    <xdr:to>
      <xdr:col>3</xdr:col>
      <xdr:colOff>247650</xdr:colOff>
      <xdr:row>1453</xdr:row>
      <xdr:rowOff>152400</xdr:rowOff>
    </xdr:to>
    <xdr:pic>
      <xdr:nvPicPr>
        <xdr:cNvPr id="19" name="ShowDSsheet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" y="1812607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1511</xdr:row>
      <xdr:rowOff>104775</xdr:rowOff>
    </xdr:from>
    <xdr:to>
      <xdr:col>3</xdr:col>
      <xdr:colOff>247650</xdr:colOff>
      <xdr:row>1513</xdr:row>
      <xdr:rowOff>47625</xdr:rowOff>
    </xdr:to>
    <xdr:pic>
      <xdr:nvPicPr>
        <xdr:cNvPr id="20" name="ShowDSsheet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" y="1925764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1570</xdr:row>
      <xdr:rowOff>180975</xdr:rowOff>
    </xdr:from>
    <xdr:to>
      <xdr:col>3</xdr:col>
      <xdr:colOff>247650</xdr:colOff>
      <xdr:row>1572</xdr:row>
      <xdr:rowOff>114300</xdr:rowOff>
    </xdr:to>
    <xdr:pic>
      <xdr:nvPicPr>
        <xdr:cNvPr id="21" name="ShowDSsheet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203892150"/>
          <a:ext cx="3438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</xdr:colOff>
      <xdr:row>1630</xdr:row>
      <xdr:rowOff>66675</xdr:rowOff>
    </xdr:from>
    <xdr:to>
      <xdr:col>3</xdr:col>
      <xdr:colOff>247650</xdr:colOff>
      <xdr:row>1632</xdr:row>
      <xdr:rowOff>9525</xdr:rowOff>
    </xdr:to>
    <xdr:pic>
      <xdr:nvPicPr>
        <xdr:cNvPr id="22" name="ShowDSsheet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215207850"/>
          <a:ext cx="34385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142875</xdr:colOff>
      <xdr:row>26</xdr:row>
      <xdr:rowOff>0</xdr:rowOff>
    </xdr:from>
    <xdr:to>
      <xdr:col>1</xdr:col>
      <xdr:colOff>142875</xdr:colOff>
      <xdr:row>30</xdr:row>
      <xdr:rowOff>38100</xdr:rowOff>
    </xdr:to>
    <xdr:grpSp>
      <xdr:nvGrpSpPr>
        <xdr:cNvPr id="23" name="Group 636"/>
        <xdr:cNvGrpSpPr>
          <a:grpSpLocks/>
        </xdr:cNvGrpSpPr>
      </xdr:nvGrpSpPr>
      <xdr:grpSpPr>
        <a:xfrm>
          <a:off x="142875" y="9925050"/>
          <a:ext cx="438150" cy="1428750"/>
          <a:chOff x="15" y="1040"/>
          <a:chExt cx="46" cy="150"/>
        </a:xfrm>
        <a:solidFill>
          <a:srgbClr val="FFFFFF"/>
        </a:solidFill>
      </xdr:grpSpPr>
      <xdr:grpSp>
        <xdr:nvGrpSpPr>
          <xdr:cNvPr id="24" name="Group 509"/>
          <xdr:cNvGrpSpPr>
            <a:grpSpLocks/>
          </xdr:cNvGrpSpPr>
        </xdr:nvGrpSpPr>
        <xdr:grpSpPr>
          <a:xfrm>
            <a:off x="15" y="1040"/>
            <a:ext cx="46" cy="129"/>
            <a:chOff x="15" y="1081"/>
            <a:chExt cx="46" cy="129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irectServices1">
    <pageSetUpPr fitToPage="1"/>
  </sheetPr>
  <dimension ref="A1:O600"/>
  <sheetViews>
    <sheetView tabSelected="1" zoomScaleSheetLayoutView="55" zoomScalePageLayoutView="55" workbookViewId="0" topLeftCell="A4">
      <selection activeCell="F13" sqref="F13"/>
    </sheetView>
  </sheetViews>
  <sheetFormatPr defaultColWidth="9.140625" defaultRowHeight="15"/>
  <cols>
    <col min="1" max="1" width="6.57421875" style="6" customWidth="1"/>
    <col min="2" max="2" width="27.421875" style="6" customWidth="1"/>
    <col min="3" max="3" width="20.57421875" style="6" customWidth="1"/>
    <col min="4" max="4" width="12.421875" style="6" customWidth="1"/>
    <col min="5" max="5" width="21.57421875" style="6" customWidth="1"/>
    <col min="6" max="6" width="11.28125" style="7" customWidth="1"/>
    <col min="7" max="7" width="23.7109375" style="6" customWidth="1"/>
    <col min="8" max="8" width="10.7109375" style="6" customWidth="1"/>
    <col min="9" max="9" width="9.28125" style="6" customWidth="1"/>
    <col min="10" max="10" width="9.7109375" style="6" bestFit="1" customWidth="1"/>
    <col min="11" max="11" width="20.140625" style="6" customWidth="1"/>
    <col min="12" max="13" width="10.00390625" style="8" customWidth="1"/>
    <col min="14" max="14" width="10.7109375" style="8" customWidth="1"/>
    <col min="15" max="15" width="30.7109375" style="6" customWidth="1"/>
    <col min="16" max="16384" width="9.140625" style="6" customWidth="1"/>
  </cols>
  <sheetData>
    <row r="1" spans="1:14" s="2" customFormat="1" ht="15.75" customHeight="1">
      <c r="A1" s="44"/>
      <c r="B1" s="1"/>
      <c r="F1" s="3"/>
      <c r="L1" s="4"/>
      <c r="M1" s="4"/>
      <c r="N1" s="4"/>
    </row>
    <row r="2" spans="1:14" s="2" customFormat="1" ht="15.75" customHeight="1">
      <c r="A2" s="114" t="s">
        <v>14</v>
      </c>
      <c r="F2" s="3"/>
      <c r="L2" s="4"/>
      <c r="M2" s="4"/>
      <c r="N2" s="4"/>
    </row>
    <row r="3" spans="1:14" s="2" customFormat="1" ht="15.75" customHeight="1">
      <c r="A3" s="115" t="s">
        <v>0</v>
      </c>
      <c r="F3" s="3"/>
      <c r="L3" s="4"/>
      <c r="M3" s="4"/>
      <c r="N3" s="4"/>
    </row>
    <row r="4" spans="1:14" s="2" customFormat="1" ht="15.75" customHeight="1">
      <c r="A4" s="44"/>
      <c r="B4" s="1"/>
      <c r="F4" s="3"/>
      <c r="L4" s="4"/>
      <c r="M4" s="4"/>
      <c r="N4" s="4"/>
    </row>
    <row r="5" spans="1:14" s="2" customFormat="1" ht="15.75" customHeight="1">
      <c r="A5" s="114" t="s">
        <v>92</v>
      </c>
      <c r="B5" s="1"/>
      <c r="C5" s="5"/>
      <c r="F5" s="3"/>
      <c r="L5" s="4"/>
      <c r="M5" s="4"/>
      <c r="N5" s="4"/>
    </row>
    <row r="6" spans="1:14" s="2" customFormat="1" ht="15.75" customHeight="1">
      <c r="A6" s="116" t="s">
        <v>93</v>
      </c>
      <c r="B6" s="155" t="s">
        <v>120</v>
      </c>
      <c r="C6" s="155"/>
      <c r="F6" s="3"/>
      <c r="L6" s="4"/>
      <c r="M6" s="4"/>
      <c r="N6" s="4"/>
    </row>
    <row r="7" ht="15.75" customHeight="1" thickBot="1"/>
    <row r="8" spans="1:15" s="9" customFormat="1" ht="93.75" customHeight="1" thickBot="1" thickTop="1">
      <c r="A8" s="139"/>
      <c r="B8" s="159"/>
      <c r="C8" s="45" t="s">
        <v>62</v>
      </c>
      <c r="D8" s="138" t="s">
        <v>94</v>
      </c>
      <c r="E8" s="138"/>
      <c r="F8" s="139" t="s">
        <v>1</v>
      </c>
      <c r="G8" s="140"/>
      <c r="H8" s="138" t="s">
        <v>2</v>
      </c>
      <c r="I8" s="138"/>
      <c r="J8" s="138"/>
      <c r="K8" s="138"/>
      <c r="L8" s="138" t="s">
        <v>3</v>
      </c>
      <c r="M8" s="138"/>
      <c r="N8" s="138"/>
      <c r="O8" s="138"/>
    </row>
    <row r="9" spans="1:15" s="9" customFormat="1" ht="49.5" customHeight="1" thickBot="1" thickTop="1">
      <c r="A9" s="160"/>
      <c r="B9" s="161"/>
      <c r="C9" s="46"/>
      <c r="D9" s="47" t="s">
        <v>12</v>
      </c>
      <c r="E9" s="48" t="s">
        <v>19</v>
      </c>
      <c r="F9" s="47" t="s">
        <v>4</v>
      </c>
      <c r="G9" s="48" t="s">
        <v>5</v>
      </c>
      <c r="H9" s="47" t="s">
        <v>6</v>
      </c>
      <c r="I9" s="47" t="s">
        <v>23</v>
      </c>
      <c r="J9" s="47" t="s">
        <v>7</v>
      </c>
      <c r="K9" s="47" t="s">
        <v>8</v>
      </c>
      <c r="L9" s="47" t="s">
        <v>6</v>
      </c>
      <c r="M9" s="47" t="s">
        <v>23</v>
      </c>
      <c r="N9" s="47" t="s">
        <v>7</v>
      </c>
      <c r="O9" s="49" t="s">
        <v>9</v>
      </c>
    </row>
    <row r="10" spans="1:15" s="9" customFormat="1" ht="31.5" customHeight="1" thickTop="1">
      <c r="A10" s="162" t="s">
        <v>57</v>
      </c>
      <c r="B10" s="163"/>
      <c r="C10" s="156" t="s">
        <v>124</v>
      </c>
      <c r="D10" s="50"/>
      <c r="E10" s="51" t="s">
        <v>66</v>
      </c>
      <c r="F10" s="165" t="s">
        <v>21</v>
      </c>
      <c r="G10" s="166"/>
      <c r="H10" s="52"/>
      <c r="I10" s="53"/>
      <c r="J10" s="54"/>
      <c r="K10" s="54"/>
      <c r="L10" s="55"/>
      <c r="M10" s="56"/>
      <c r="N10" s="57" t="e">
        <f>L10/M10</f>
        <v>#DIV/0!</v>
      </c>
      <c r="O10" s="164" t="str">
        <f>VLOOKUP($A$24,Direct,2,FALSE)</f>
        <v>% of children demonstrating age appropriate skills as measured by:</v>
      </c>
    </row>
    <row r="11" spans="1:15" s="9" customFormat="1" ht="31.5" customHeight="1">
      <c r="A11" s="143" t="s">
        <v>122</v>
      </c>
      <c r="B11" s="144"/>
      <c r="C11" s="157"/>
      <c r="D11" s="50"/>
      <c r="E11" s="58" t="s">
        <v>63</v>
      </c>
      <c r="F11" s="59">
        <v>0</v>
      </c>
      <c r="G11" s="60" t="s">
        <v>20</v>
      </c>
      <c r="H11" s="55"/>
      <c r="I11" s="61">
        <f>F18</f>
        <v>70</v>
      </c>
      <c r="J11" s="57">
        <f>H11/I11</f>
        <v>0</v>
      </c>
      <c r="K11" s="74" t="s">
        <v>27</v>
      </c>
      <c r="L11" s="63"/>
      <c r="M11" s="64"/>
      <c r="N11" s="65"/>
      <c r="O11" s="147"/>
    </row>
    <row r="12" spans="1:15" s="9" customFormat="1" ht="31.5" customHeight="1">
      <c r="A12" s="141"/>
      <c r="B12" s="142"/>
      <c r="C12" s="157"/>
      <c r="D12" s="50"/>
      <c r="E12" s="66" t="s">
        <v>15</v>
      </c>
      <c r="F12" s="59">
        <v>0</v>
      </c>
      <c r="G12" s="67" t="s">
        <v>68</v>
      </c>
      <c r="H12" s="68"/>
      <c r="I12" s="69"/>
      <c r="J12" s="65"/>
      <c r="K12" s="70" t="s">
        <v>125</v>
      </c>
      <c r="L12" s="68"/>
      <c r="M12" s="69"/>
      <c r="N12" s="65"/>
      <c r="O12" s="71"/>
    </row>
    <row r="13" spans="1:15" s="9" customFormat="1" ht="31.5" customHeight="1">
      <c r="A13" s="135" t="s">
        <v>10</v>
      </c>
      <c r="B13" s="136"/>
      <c r="C13" s="158"/>
      <c r="D13" s="130">
        <v>525.05</v>
      </c>
      <c r="E13" s="66" t="s">
        <v>16</v>
      </c>
      <c r="F13" s="59">
        <v>0</v>
      </c>
      <c r="G13" s="67" t="s">
        <v>69</v>
      </c>
      <c r="H13" s="72"/>
      <c r="I13" s="73"/>
      <c r="J13" s="73"/>
      <c r="K13" s="129" t="s">
        <v>97</v>
      </c>
      <c r="L13" s="55"/>
      <c r="M13" s="56"/>
      <c r="N13" s="57" t="e">
        <f>L13/M13</f>
        <v>#DIV/0!</v>
      </c>
      <c r="O13" s="147" t="str">
        <f>VLOOKUP($A$24,Direct,3,FALSE)</f>
        <v>% of children not demonstrating age approp. skills as reported above that did demonstrate growth toward age approp. skills as measured by:</v>
      </c>
    </row>
    <row r="14" spans="1:15" s="9" customFormat="1" ht="31.5" customHeight="1">
      <c r="A14" s="143" t="s">
        <v>121</v>
      </c>
      <c r="B14" s="144"/>
      <c r="C14" s="75"/>
      <c r="D14" s="50"/>
      <c r="E14" s="66" t="s">
        <v>17</v>
      </c>
      <c r="F14" s="59">
        <v>0</v>
      </c>
      <c r="G14" s="67" t="s">
        <v>70</v>
      </c>
      <c r="H14" s="76"/>
      <c r="I14" s="76"/>
      <c r="J14" s="76"/>
      <c r="K14" s="76"/>
      <c r="L14" s="77"/>
      <c r="M14" s="78"/>
      <c r="N14" s="79"/>
      <c r="O14" s="147"/>
    </row>
    <row r="15" spans="1:15" s="9" customFormat="1" ht="31.5" customHeight="1">
      <c r="A15" s="141"/>
      <c r="B15" s="142"/>
      <c r="C15" s="75"/>
      <c r="D15" s="50"/>
      <c r="E15" s="66" t="s">
        <v>18</v>
      </c>
      <c r="F15" s="59">
        <v>69</v>
      </c>
      <c r="G15" s="67" t="s">
        <v>71</v>
      </c>
      <c r="H15" s="55"/>
      <c r="I15" s="80">
        <f>H11</f>
        <v>0</v>
      </c>
      <c r="J15" s="57" t="e">
        <f>H15/I15</f>
        <v>#DIV/0!</v>
      </c>
      <c r="K15" s="137" t="s">
        <v>28</v>
      </c>
      <c r="L15" s="125"/>
      <c r="M15" s="127"/>
      <c r="N15" s="65"/>
      <c r="O15" s="147"/>
    </row>
    <row r="16" spans="1:15" s="9" customFormat="1" ht="31.5" customHeight="1">
      <c r="A16" s="135" t="s">
        <v>11</v>
      </c>
      <c r="B16" s="136"/>
      <c r="C16" s="75"/>
      <c r="D16" s="50"/>
      <c r="E16" s="66" t="s">
        <v>64</v>
      </c>
      <c r="F16" s="59">
        <v>1</v>
      </c>
      <c r="G16" s="67" t="s">
        <v>72</v>
      </c>
      <c r="H16" s="63"/>
      <c r="I16" s="64"/>
      <c r="J16" s="65"/>
      <c r="K16" s="137"/>
      <c r="L16" s="125"/>
      <c r="M16" s="127"/>
      <c r="N16" s="73"/>
      <c r="O16" s="71"/>
    </row>
    <row r="17" spans="1:15" s="9" customFormat="1" ht="31.5" customHeight="1">
      <c r="A17" s="149" t="s">
        <v>123</v>
      </c>
      <c r="B17" s="150"/>
      <c r="C17" s="75"/>
      <c r="D17" s="81">
        <f>SUM(D10:D16)</f>
        <v>525.05</v>
      </c>
      <c r="E17" s="82" t="s">
        <v>65</v>
      </c>
      <c r="F17" s="59">
        <v>0</v>
      </c>
      <c r="G17" s="67" t="s">
        <v>73</v>
      </c>
      <c r="H17" s="68"/>
      <c r="I17" s="69"/>
      <c r="J17" s="65"/>
      <c r="K17" s="137"/>
      <c r="L17" s="126"/>
      <c r="M17" s="128"/>
      <c r="N17" s="73"/>
      <c r="O17" s="83"/>
    </row>
    <row r="18" spans="1:15" s="9" customFormat="1" ht="31.5" customHeight="1">
      <c r="A18" s="151"/>
      <c r="B18" s="152"/>
      <c r="C18" s="75"/>
      <c r="D18" s="76"/>
      <c r="E18" s="76"/>
      <c r="F18" s="68">
        <f>SUM(F11:F17)</f>
        <v>70</v>
      </c>
      <c r="G18" s="84" t="s">
        <v>22</v>
      </c>
      <c r="H18" s="72"/>
      <c r="I18" s="73"/>
      <c r="J18" s="73"/>
      <c r="K18" s="137"/>
      <c r="L18" s="55"/>
      <c r="M18" s="56"/>
      <c r="N18" s="57" t="e">
        <f>L18/M18</f>
        <v>#DIV/0!</v>
      </c>
      <c r="O18" s="148" t="str">
        <f>VLOOKUP($A$24,Direct,4,FALSE)</f>
        <v># of children that complete/maintain</v>
      </c>
    </row>
    <row r="19" spans="1:15" s="9" customFormat="1" ht="31.5" customHeight="1">
      <c r="A19" s="151"/>
      <c r="B19" s="152"/>
      <c r="C19" s="75"/>
      <c r="D19" s="133" t="s">
        <v>95</v>
      </c>
      <c r="E19" s="134"/>
      <c r="F19" s="68"/>
      <c r="G19" s="84"/>
      <c r="H19" s="72"/>
      <c r="I19" s="73"/>
      <c r="J19" s="73"/>
      <c r="K19" s="129" t="s">
        <v>97</v>
      </c>
      <c r="L19" s="85"/>
      <c r="M19" s="86"/>
      <c r="N19" s="87"/>
      <c r="O19" s="148"/>
    </row>
    <row r="20" spans="1:15" s="9" customFormat="1" ht="24" customHeight="1">
      <c r="A20" s="151"/>
      <c r="B20" s="152"/>
      <c r="C20" s="75"/>
      <c r="D20" s="88" t="s">
        <v>12</v>
      </c>
      <c r="E20" s="89" t="s">
        <v>13</v>
      </c>
      <c r="F20" s="63"/>
      <c r="G20" s="90"/>
      <c r="H20" s="91"/>
      <c r="I20" s="92"/>
      <c r="J20" s="92"/>
      <c r="K20" s="79"/>
      <c r="L20" s="77"/>
      <c r="M20" s="78"/>
      <c r="N20" s="79"/>
      <c r="O20" s="148"/>
    </row>
    <row r="21" spans="1:15" s="9" customFormat="1" ht="31.5" customHeight="1">
      <c r="A21" s="153"/>
      <c r="B21" s="154"/>
      <c r="C21" s="75"/>
      <c r="D21" s="93"/>
      <c r="E21" s="94"/>
      <c r="F21" s="95">
        <v>69</v>
      </c>
      <c r="G21" s="67" t="s">
        <v>24</v>
      </c>
      <c r="H21" s="91" t="s">
        <v>25</v>
      </c>
      <c r="I21" s="92" t="s">
        <v>77</v>
      </c>
      <c r="J21" s="92" t="s">
        <v>26</v>
      </c>
      <c r="K21" s="79"/>
      <c r="L21" s="167" t="str">
        <f>VLOOKUP(A24,Direct,6,FALSE)</f>
        <v># of direct service staff employed during the year</v>
      </c>
      <c r="M21" s="167" t="str">
        <f>VLOOKUP(A24,Direct,7,FALSE)</f>
        <v># of direct service staff employed at the close of the program/ year</v>
      </c>
      <c r="N21" s="65"/>
      <c r="O21" s="71"/>
    </row>
    <row r="22" spans="1:15" s="9" customFormat="1" ht="31.5" customHeight="1">
      <c r="A22" s="141"/>
      <c r="B22" s="142"/>
      <c r="C22" s="75"/>
      <c r="D22" s="93"/>
      <c r="E22" s="94"/>
      <c r="F22" s="63"/>
      <c r="G22" s="90"/>
      <c r="H22" s="96">
        <f>D29</f>
        <v>525.05</v>
      </c>
      <c r="I22" s="61">
        <f>F18</f>
        <v>70</v>
      </c>
      <c r="J22" s="97">
        <f>H22/I22</f>
        <v>7.5007142857142854</v>
      </c>
      <c r="K22" s="74" t="s">
        <v>74</v>
      </c>
      <c r="L22" s="167"/>
      <c r="M22" s="167"/>
      <c r="O22" s="71"/>
    </row>
    <row r="23" spans="1:15" s="9" customFormat="1" ht="31.5" customHeight="1">
      <c r="A23" s="135" t="s">
        <v>56</v>
      </c>
      <c r="B23" s="136"/>
      <c r="C23" s="75"/>
      <c r="D23" s="93"/>
      <c r="E23" s="94"/>
      <c r="F23" s="95">
        <v>70</v>
      </c>
      <c r="G23" s="67" t="s">
        <v>37</v>
      </c>
      <c r="H23" s="72"/>
      <c r="I23" s="73"/>
      <c r="J23" s="73"/>
      <c r="K23" s="74"/>
      <c r="L23" s="168"/>
      <c r="M23" s="168"/>
      <c r="O23" s="71"/>
    </row>
    <row r="24" spans="1:15" s="9" customFormat="1" ht="31.5" customHeight="1">
      <c r="A24" s="143" t="s">
        <v>30</v>
      </c>
      <c r="B24" s="144"/>
      <c r="C24" s="75"/>
      <c r="D24" s="93"/>
      <c r="E24" s="94"/>
      <c r="F24" s="68"/>
      <c r="G24" s="90"/>
      <c r="H24" s="72"/>
      <c r="I24" s="73"/>
      <c r="J24" s="73"/>
      <c r="K24" s="74"/>
      <c r="L24" s="55"/>
      <c r="M24" s="56"/>
      <c r="N24" s="57" t="e">
        <f>(L24/M24)-1</f>
        <v>#DIV/0!</v>
      </c>
      <c r="O24" s="169" t="str">
        <f>VLOOKUP(A24,Direct,5,FALSE)</f>
        <v>% of staff turnover</v>
      </c>
    </row>
    <row r="25" spans="1:15" s="9" customFormat="1" ht="31.5" customHeight="1">
      <c r="A25" s="131"/>
      <c r="B25" s="132"/>
      <c r="C25" s="75"/>
      <c r="D25" s="99"/>
      <c r="E25" s="100"/>
      <c r="F25" s="63">
        <v>70</v>
      </c>
      <c r="G25" s="67" t="str">
        <f>VLOOKUP(A24,Direct,4,FALSE)</f>
        <v># of children that complete/maintain</v>
      </c>
      <c r="H25" s="72"/>
      <c r="I25" s="73"/>
      <c r="J25" s="73"/>
      <c r="K25" s="74"/>
      <c r="L25" s="72"/>
      <c r="M25" s="73"/>
      <c r="N25" s="73"/>
      <c r="O25" s="169"/>
    </row>
    <row r="26" spans="1:15" s="9" customFormat="1" ht="31.5" customHeight="1">
      <c r="A26" s="145" t="s">
        <v>38</v>
      </c>
      <c r="B26" s="146"/>
      <c r="C26" s="75"/>
      <c r="D26" s="93"/>
      <c r="E26" s="94"/>
      <c r="F26" s="68"/>
      <c r="G26" s="90"/>
      <c r="H26" s="72"/>
      <c r="I26" s="73"/>
      <c r="J26" s="73"/>
      <c r="K26" s="74"/>
      <c r="L26" s="72"/>
      <c r="M26" s="73"/>
      <c r="N26" s="73"/>
      <c r="O26" s="71"/>
    </row>
    <row r="27" spans="1:15" s="9" customFormat="1" ht="31.5" customHeight="1">
      <c r="A27" s="101"/>
      <c r="B27" s="102" t="s">
        <v>85</v>
      </c>
      <c r="C27" s="75"/>
      <c r="D27" s="103">
        <f>SUM(D21:D26)</f>
        <v>0</v>
      </c>
      <c r="E27" s="104" t="s">
        <v>75</v>
      </c>
      <c r="F27" s="68"/>
      <c r="G27" s="90"/>
      <c r="H27" s="72"/>
      <c r="I27" s="73"/>
      <c r="J27" s="73"/>
      <c r="K27" s="74"/>
      <c r="L27" s="72"/>
      <c r="M27" s="73"/>
      <c r="N27" s="73"/>
      <c r="O27" s="71"/>
    </row>
    <row r="28" spans="1:15" s="9" customFormat="1" ht="31.5" customHeight="1">
      <c r="A28" s="101"/>
      <c r="B28" s="102" t="s">
        <v>86</v>
      </c>
      <c r="C28" s="75"/>
      <c r="D28" s="103"/>
      <c r="E28" s="104"/>
      <c r="F28" s="68"/>
      <c r="G28" s="98"/>
      <c r="H28" s="72"/>
      <c r="I28" s="73"/>
      <c r="J28" s="73"/>
      <c r="K28" s="74"/>
      <c r="L28" s="72"/>
      <c r="M28" s="73"/>
      <c r="N28" s="73"/>
      <c r="O28" s="71"/>
    </row>
    <row r="29" spans="1:15" s="9" customFormat="1" ht="31.5" customHeight="1">
      <c r="A29" s="101"/>
      <c r="B29" s="102" t="s">
        <v>87</v>
      </c>
      <c r="C29" s="75"/>
      <c r="D29" s="103">
        <f>D17+D27</f>
        <v>525.05</v>
      </c>
      <c r="E29" s="104" t="s">
        <v>76</v>
      </c>
      <c r="F29" s="68"/>
      <c r="G29" s="102"/>
      <c r="H29" s="72"/>
      <c r="I29" s="73"/>
      <c r="J29" s="73"/>
      <c r="K29" s="74"/>
      <c r="L29" s="72"/>
      <c r="M29" s="73"/>
      <c r="N29" s="73"/>
      <c r="O29" s="71"/>
    </row>
    <row r="30" spans="1:15" s="9" customFormat="1" ht="15" customHeight="1" thickBot="1">
      <c r="A30" s="105"/>
      <c r="B30" s="106" t="s">
        <v>96</v>
      </c>
      <c r="C30" s="107"/>
      <c r="D30" s="108"/>
      <c r="E30" s="109"/>
      <c r="F30" s="110"/>
      <c r="G30" s="111"/>
      <c r="H30" s="112"/>
      <c r="I30" s="113"/>
      <c r="J30" s="113"/>
      <c r="K30" s="111"/>
      <c r="L30" s="112"/>
      <c r="M30" s="113"/>
      <c r="N30" s="113"/>
      <c r="O30" s="117"/>
    </row>
    <row r="31" spans="2:3" ht="15.75" customHeight="1" thickTop="1">
      <c r="B31"/>
      <c r="C31"/>
    </row>
    <row r="32" ht="15.75" customHeight="1"/>
    <row r="33" ht="15.75" customHeight="1"/>
    <row r="34" ht="15.75" customHeight="1" hidden="1"/>
    <row r="35" spans="1:15" ht="15.75" customHeight="1" hidden="1">
      <c r="A35" s="114" t="s">
        <v>92</v>
      </c>
      <c r="B35" s="1"/>
      <c r="C35" s="5"/>
      <c r="D35" s="2"/>
      <c r="E35" s="2"/>
      <c r="F35" s="3"/>
      <c r="G35" s="2"/>
      <c r="H35" s="2"/>
      <c r="I35" s="2"/>
      <c r="J35" s="2"/>
      <c r="K35" s="2"/>
      <c r="L35" s="4"/>
      <c r="M35" s="4"/>
      <c r="N35" s="4"/>
      <c r="O35" s="2"/>
    </row>
    <row r="36" spans="1:15" ht="15.75" customHeight="1" hidden="1">
      <c r="A36" s="116" t="s">
        <v>93</v>
      </c>
      <c r="B36" s="155" t="str">
        <f>DirectCEAname</f>
        <v>Building Families - Hamilton, Humboldt, Wright</v>
      </c>
      <c r="C36" s="155"/>
      <c r="D36" s="2"/>
      <c r="E36" s="2"/>
      <c r="F36" s="3"/>
      <c r="G36" s="2"/>
      <c r="H36" s="2"/>
      <c r="I36" s="2"/>
      <c r="J36" s="2"/>
      <c r="K36" s="2"/>
      <c r="L36" s="4"/>
      <c r="M36" s="4"/>
      <c r="N36" s="4"/>
      <c r="O36" s="2"/>
    </row>
    <row r="37" ht="15.75" customHeight="1" hidden="1" thickBot="1"/>
    <row r="38" spans="1:15" ht="93.75" customHeight="1" hidden="1" thickBot="1" thickTop="1">
      <c r="A38" s="139" t="s">
        <v>67</v>
      </c>
      <c r="B38" s="159"/>
      <c r="C38" s="45" t="s">
        <v>62</v>
      </c>
      <c r="D38" s="138" t="s">
        <v>94</v>
      </c>
      <c r="E38" s="138"/>
      <c r="F38" s="139" t="s">
        <v>1</v>
      </c>
      <c r="G38" s="140"/>
      <c r="H38" s="138" t="s">
        <v>2</v>
      </c>
      <c r="I38" s="138"/>
      <c r="J38" s="138"/>
      <c r="K38" s="138"/>
      <c r="L38" s="138" t="s">
        <v>3</v>
      </c>
      <c r="M38" s="138"/>
      <c r="N38" s="138"/>
      <c r="O38" s="138"/>
    </row>
    <row r="39" spans="1:15" ht="49.5" customHeight="1" hidden="1" thickBot="1" thickTop="1">
      <c r="A39" s="160"/>
      <c r="B39" s="161"/>
      <c r="C39" s="46"/>
      <c r="D39" s="47" t="s">
        <v>12</v>
      </c>
      <c r="E39" s="48" t="s">
        <v>19</v>
      </c>
      <c r="F39" s="47" t="s">
        <v>4</v>
      </c>
      <c r="G39" s="48" t="s">
        <v>5</v>
      </c>
      <c r="H39" s="47" t="s">
        <v>6</v>
      </c>
      <c r="I39" s="47" t="s">
        <v>23</v>
      </c>
      <c r="J39" s="47" t="s">
        <v>7</v>
      </c>
      <c r="K39" s="47" t="s">
        <v>8</v>
      </c>
      <c r="L39" s="47" t="s">
        <v>6</v>
      </c>
      <c r="M39" s="47" t="s">
        <v>23</v>
      </c>
      <c r="N39" s="47" t="s">
        <v>7</v>
      </c>
      <c r="O39" s="49" t="s">
        <v>9</v>
      </c>
    </row>
    <row r="40" spans="1:15" ht="31.5" customHeight="1" hidden="1" thickTop="1">
      <c r="A40" s="162" t="s">
        <v>57</v>
      </c>
      <c r="B40" s="163"/>
      <c r="C40" s="156"/>
      <c r="D40" s="50"/>
      <c r="E40" s="51" t="s">
        <v>66</v>
      </c>
      <c r="F40" s="165" t="s">
        <v>21</v>
      </c>
      <c r="G40" s="166"/>
      <c r="H40" s="52"/>
      <c r="I40" s="53"/>
      <c r="J40" s="54"/>
      <c r="K40" s="54"/>
      <c r="L40" s="55"/>
      <c r="M40" s="56"/>
      <c r="N40" s="57" t="e">
        <f>L40/M40</f>
        <v>#DIV/0!</v>
      </c>
      <c r="O40" s="164" t="e">
        <f>VLOOKUP($A$54,Direct,2,FALSE)</f>
        <v>#N/A</v>
      </c>
    </row>
    <row r="41" spans="1:15" ht="31.5" customHeight="1" hidden="1">
      <c r="A41" s="143"/>
      <c r="B41" s="144"/>
      <c r="C41" s="157"/>
      <c r="D41" s="50"/>
      <c r="E41" s="58" t="s">
        <v>63</v>
      </c>
      <c r="F41" s="59"/>
      <c r="G41" s="60" t="s">
        <v>20</v>
      </c>
      <c r="H41" s="55"/>
      <c r="I41" s="61">
        <f>F48</f>
        <v>0</v>
      </c>
      <c r="J41" s="57" t="e">
        <f>H41/I41</f>
        <v>#DIV/0!</v>
      </c>
      <c r="K41" s="74" t="s">
        <v>27</v>
      </c>
      <c r="L41" s="63"/>
      <c r="M41" s="64"/>
      <c r="N41" s="65"/>
      <c r="O41" s="147"/>
    </row>
    <row r="42" spans="1:15" ht="31.5" customHeight="1" hidden="1">
      <c r="A42" s="141"/>
      <c r="B42" s="142"/>
      <c r="C42" s="157"/>
      <c r="D42" s="50"/>
      <c r="E42" s="66" t="s">
        <v>15</v>
      </c>
      <c r="F42" s="59"/>
      <c r="G42" s="67" t="s">
        <v>68</v>
      </c>
      <c r="H42" s="68"/>
      <c r="I42" s="69"/>
      <c r="J42" s="65"/>
      <c r="K42" s="70"/>
      <c r="L42" s="68"/>
      <c r="M42" s="69"/>
      <c r="N42" s="65"/>
      <c r="O42" s="71"/>
    </row>
    <row r="43" spans="1:15" ht="31.5" customHeight="1" hidden="1">
      <c r="A43" s="135" t="s">
        <v>10</v>
      </c>
      <c r="B43" s="136"/>
      <c r="C43" s="158"/>
      <c r="D43" s="50"/>
      <c r="E43" s="66" t="s">
        <v>16</v>
      </c>
      <c r="F43" s="59"/>
      <c r="G43" s="67" t="s">
        <v>69</v>
      </c>
      <c r="H43" s="72"/>
      <c r="I43" s="73"/>
      <c r="J43" s="73"/>
      <c r="K43" s="129" t="s">
        <v>97</v>
      </c>
      <c r="L43" s="55"/>
      <c r="M43" s="56"/>
      <c r="N43" s="57" t="e">
        <f>L43/M43</f>
        <v>#DIV/0!</v>
      </c>
      <c r="O43" s="148" t="e">
        <f>VLOOKUP($A$54,Direct,3,FALSE)</f>
        <v>#N/A</v>
      </c>
    </row>
    <row r="44" spans="1:15" ht="31.5" customHeight="1" hidden="1">
      <c r="A44" s="143"/>
      <c r="B44" s="144"/>
      <c r="C44" s="75"/>
      <c r="D44" s="50"/>
      <c r="E44" s="66" t="s">
        <v>17</v>
      </c>
      <c r="F44" s="59"/>
      <c r="G44" s="67" t="s">
        <v>70</v>
      </c>
      <c r="H44" s="76"/>
      <c r="I44" s="76"/>
      <c r="J44" s="76"/>
      <c r="K44" s="76"/>
      <c r="L44" s="77"/>
      <c r="M44" s="78"/>
      <c r="N44" s="79"/>
      <c r="O44" s="148"/>
    </row>
    <row r="45" spans="1:15" ht="31.5" customHeight="1" hidden="1">
      <c r="A45" s="141"/>
      <c r="B45" s="142"/>
      <c r="C45" s="75"/>
      <c r="D45" s="50"/>
      <c r="E45" s="66" t="s">
        <v>18</v>
      </c>
      <c r="F45" s="59"/>
      <c r="G45" s="67" t="s">
        <v>71</v>
      </c>
      <c r="H45" s="55"/>
      <c r="I45" s="80">
        <f>H41</f>
        <v>0</v>
      </c>
      <c r="J45" s="57" t="e">
        <f>H45/I45</f>
        <v>#DIV/0!</v>
      </c>
      <c r="K45" s="137" t="s">
        <v>28</v>
      </c>
      <c r="L45" s="125"/>
      <c r="M45" s="127"/>
      <c r="N45" s="65"/>
      <c r="O45" s="148"/>
    </row>
    <row r="46" spans="1:15" ht="31.5" customHeight="1" hidden="1">
      <c r="A46" s="135" t="s">
        <v>11</v>
      </c>
      <c r="B46" s="136"/>
      <c r="C46" s="75"/>
      <c r="D46" s="50"/>
      <c r="E46" s="66" t="s">
        <v>64</v>
      </c>
      <c r="F46" s="59"/>
      <c r="G46" s="67" t="s">
        <v>72</v>
      </c>
      <c r="H46" s="63"/>
      <c r="I46" s="64"/>
      <c r="J46" s="65"/>
      <c r="K46" s="137"/>
      <c r="L46" s="125"/>
      <c r="M46" s="127"/>
      <c r="N46" s="73"/>
      <c r="O46" s="71"/>
    </row>
    <row r="47" spans="1:15" ht="31.5" customHeight="1" hidden="1">
      <c r="A47" s="149"/>
      <c r="B47" s="150"/>
      <c r="C47" s="75"/>
      <c r="D47" s="81">
        <f>SUM(D40:D46)</f>
        <v>0</v>
      </c>
      <c r="E47" s="82" t="s">
        <v>65</v>
      </c>
      <c r="F47" s="59"/>
      <c r="G47" s="67" t="s">
        <v>73</v>
      </c>
      <c r="H47" s="68"/>
      <c r="I47" s="69"/>
      <c r="J47" s="65"/>
      <c r="K47" s="137"/>
      <c r="L47" s="126"/>
      <c r="M47" s="128"/>
      <c r="N47" s="73"/>
      <c r="O47" s="83"/>
    </row>
    <row r="48" spans="1:15" ht="31.5" customHeight="1" hidden="1">
      <c r="A48" s="151"/>
      <c r="B48" s="152"/>
      <c r="C48" s="75"/>
      <c r="D48" s="76"/>
      <c r="E48" s="76"/>
      <c r="F48" s="68">
        <f>SUM(F41:F47)</f>
        <v>0</v>
      </c>
      <c r="G48" s="84" t="s">
        <v>22</v>
      </c>
      <c r="H48" s="72"/>
      <c r="I48" s="73"/>
      <c r="J48" s="73"/>
      <c r="K48" s="137"/>
      <c r="L48" s="55"/>
      <c r="M48" s="56"/>
      <c r="N48" s="57" t="e">
        <f>L48/M48</f>
        <v>#DIV/0!</v>
      </c>
      <c r="O48" s="148" t="e">
        <f>VLOOKUP($A$54,Direct,4,FALSE)</f>
        <v>#N/A</v>
      </c>
    </row>
    <row r="49" spans="1:15" ht="31.5" customHeight="1" hidden="1">
      <c r="A49" s="151"/>
      <c r="B49" s="152"/>
      <c r="C49" s="75"/>
      <c r="D49" s="133" t="s">
        <v>95</v>
      </c>
      <c r="E49" s="134"/>
      <c r="F49" s="68"/>
      <c r="G49" s="84"/>
      <c r="H49" s="72"/>
      <c r="I49" s="73"/>
      <c r="J49" s="73"/>
      <c r="K49" s="129" t="s">
        <v>97</v>
      </c>
      <c r="L49" s="85"/>
      <c r="M49" s="86"/>
      <c r="N49" s="87"/>
      <c r="O49" s="148"/>
    </row>
    <row r="50" spans="1:15" ht="24" customHeight="1" hidden="1">
      <c r="A50" s="151"/>
      <c r="B50" s="152"/>
      <c r="C50" s="75"/>
      <c r="D50" s="88" t="s">
        <v>12</v>
      </c>
      <c r="E50" s="89" t="s">
        <v>13</v>
      </c>
      <c r="F50" s="63"/>
      <c r="G50" s="90"/>
      <c r="H50" s="91"/>
      <c r="I50" s="92"/>
      <c r="J50" s="92"/>
      <c r="K50" s="79"/>
      <c r="L50" s="77"/>
      <c r="M50" s="78"/>
      <c r="N50" s="79"/>
      <c r="O50" s="148"/>
    </row>
    <row r="51" spans="1:15" ht="31.5" customHeight="1" hidden="1">
      <c r="A51" s="153"/>
      <c r="B51" s="154"/>
      <c r="C51" s="75"/>
      <c r="D51" s="93"/>
      <c r="E51" s="94"/>
      <c r="F51" s="95"/>
      <c r="G51" s="67" t="s">
        <v>24</v>
      </c>
      <c r="H51" s="91" t="s">
        <v>25</v>
      </c>
      <c r="I51" s="92" t="s">
        <v>77</v>
      </c>
      <c r="J51" s="92" t="s">
        <v>26</v>
      </c>
      <c r="K51" s="79"/>
      <c r="L51" s="167" t="e">
        <f>VLOOKUP(A54,Direct,6,FALSE)</f>
        <v>#N/A</v>
      </c>
      <c r="M51" s="167" t="e">
        <f>VLOOKUP(A54,Direct,7,FALSE)</f>
        <v>#N/A</v>
      </c>
      <c r="N51" s="65"/>
      <c r="O51" s="71"/>
    </row>
    <row r="52" spans="1:15" ht="31.5" customHeight="1" hidden="1">
      <c r="A52" s="141"/>
      <c r="B52" s="142"/>
      <c r="C52" s="75"/>
      <c r="D52" s="93"/>
      <c r="E52" s="94"/>
      <c r="F52" s="63"/>
      <c r="G52" s="90"/>
      <c r="H52" s="96">
        <f>D59</f>
        <v>0</v>
      </c>
      <c r="I52" s="61">
        <f>F48</f>
        <v>0</v>
      </c>
      <c r="J52" s="97" t="e">
        <f>H52/I52</f>
        <v>#DIV/0!</v>
      </c>
      <c r="K52" s="74" t="s">
        <v>74</v>
      </c>
      <c r="L52" s="167"/>
      <c r="M52" s="167"/>
      <c r="N52" s="9"/>
      <c r="O52" s="71"/>
    </row>
    <row r="53" spans="1:15" ht="31.5" customHeight="1" hidden="1">
      <c r="A53" s="135" t="s">
        <v>56</v>
      </c>
      <c r="B53" s="136"/>
      <c r="C53" s="75"/>
      <c r="D53" s="93"/>
      <c r="E53" s="94"/>
      <c r="F53" s="95"/>
      <c r="G53" s="67" t="s">
        <v>37</v>
      </c>
      <c r="H53" s="72"/>
      <c r="I53" s="73"/>
      <c r="J53" s="73"/>
      <c r="K53" s="74"/>
      <c r="L53" s="168"/>
      <c r="M53" s="168"/>
      <c r="N53" s="9"/>
      <c r="O53" s="71"/>
    </row>
    <row r="54" spans="1:15" ht="31.5" customHeight="1" hidden="1">
      <c r="A54" s="143"/>
      <c r="B54" s="144"/>
      <c r="C54" s="75"/>
      <c r="D54" s="93"/>
      <c r="E54" s="94"/>
      <c r="F54" s="68"/>
      <c r="G54" s="90"/>
      <c r="H54" s="72"/>
      <c r="I54" s="73"/>
      <c r="J54" s="73"/>
      <c r="K54" s="74"/>
      <c r="L54" s="55"/>
      <c r="M54" s="56"/>
      <c r="N54" s="57" t="e">
        <f>(L54/M54)-1</f>
        <v>#DIV/0!</v>
      </c>
      <c r="O54" s="169" t="e">
        <f>VLOOKUP(A54,Direct,5,FALSE)</f>
        <v>#N/A</v>
      </c>
    </row>
    <row r="55" spans="1:15" ht="31.5" customHeight="1" hidden="1">
      <c r="A55" s="131"/>
      <c r="B55" s="132"/>
      <c r="C55" s="75"/>
      <c r="D55" s="99"/>
      <c r="E55" s="100"/>
      <c r="F55" s="63"/>
      <c r="G55" s="67" t="e">
        <f>VLOOKUP(A54,Direct,4,FALSE)</f>
        <v>#N/A</v>
      </c>
      <c r="H55" s="72"/>
      <c r="I55" s="73"/>
      <c r="J55" s="73"/>
      <c r="K55" s="74"/>
      <c r="L55" s="72"/>
      <c r="M55" s="73"/>
      <c r="N55" s="73"/>
      <c r="O55" s="169"/>
    </row>
    <row r="56" spans="1:15" ht="31.5" customHeight="1" hidden="1">
      <c r="A56" s="145" t="s">
        <v>38</v>
      </c>
      <c r="B56" s="146"/>
      <c r="C56" s="75"/>
      <c r="D56" s="93"/>
      <c r="E56" s="94"/>
      <c r="F56" s="68"/>
      <c r="G56" s="90"/>
      <c r="H56" s="72"/>
      <c r="I56" s="73"/>
      <c r="J56" s="73"/>
      <c r="K56" s="74"/>
      <c r="L56" s="72"/>
      <c r="M56" s="73"/>
      <c r="N56" s="73"/>
      <c r="O56" s="71"/>
    </row>
    <row r="57" spans="1:15" ht="31.5" customHeight="1" hidden="1">
      <c r="A57" s="101"/>
      <c r="B57" s="102" t="s">
        <v>85</v>
      </c>
      <c r="C57" s="75"/>
      <c r="D57" s="103">
        <f>SUM(D51:D56)</f>
        <v>0</v>
      </c>
      <c r="E57" s="104" t="s">
        <v>75</v>
      </c>
      <c r="F57" s="68"/>
      <c r="G57" s="90"/>
      <c r="H57" s="72"/>
      <c r="I57" s="73"/>
      <c r="J57" s="73"/>
      <c r="K57" s="74"/>
      <c r="L57" s="72"/>
      <c r="M57" s="73"/>
      <c r="N57" s="73"/>
      <c r="O57" s="71"/>
    </row>
    <row r="58" spans="1:15" ht="31.5" customHeight="1" hidden="1">
      <c r="A58" s="101"/>
      <c r="B58" s="102" t="s">
        <v>86</v>
      </c>
      <c r="C58" s="75"/>
      <c r="D58" s="103"/>
      <c r="E58" s="104"/>
      <c r="F58" s="68"/>
      <c r="G58" s="98"/>
      <c r="H58" s="72"/>
      <c r="I58" s="73"/>
      <c r="J58" s="73"/>
      <c r="K58" s="74"/>
      <c r="L58" s="72"/>
      <c r="M58" s="73"/>
      <c r="N58" s="73"/>
      <c r="O58" s="71"/>
    </row>
    <row r="59" spans="1:15" ht="31.5" customHeight="1" hidden="1">
      <c r="A59" s="101"/>
      <c r="B59" s="102" t="s">
        <v>87</v>
      </c>
      <c r="C59" s="75"/>
      <c r="D59" s="103">
        <f>D47+D57</f>
        <v>0</v>
      </c>
      <c r="E59" s="104" t="s">
        <v>76</v>
      </c>
      <c r="F59" s="68"/>
      <c r="G59" s="102"/>
      <c r="H59" s="72"/>
      <c r="I59" s="73"/>
      <c r="J59" s="73"/>
      <c r="K59" s="74"/>
      <c r="L59" s="72"/>
      <c r="M59" s="73"/>
      <c r="N59" s="73"/>
      <c r="O59" s="71"/>
    </row>
    <row r="60" spans="1:15" ht="15" customHeight="1" hidden="1" thickBot="1">
      <c r="A60" s="105"/>
      <c r="B60" s="106" t="s">
        <v>96</v>
      </c>
      <c r="C60" s="107"/>
      <c r="D60" s="108"/>
      <c r="E60" s="109"/>
      <c r="F60" s="110"/>
      <c r="G60" s="111"/>
      <c r="H60" s="112"/>
      <c r="I60" s="113"/>
      <c r="J60" s="113"/>
      <c r="K60" s="111"/>
      <c r="L60" s="112"/>
      <c r="M60" s="113"/>
      <c r="N60" s="113"/>
      <c r="O60" s="117"/>
    </row>
    <row r="61" ht="15.75" customHeight="1" hidden="1" thickTop="1"/>
    <row r="62" ht="15.75" customHeight="1"/>
    <row r="63" ht="15.75" customHeight="1"/>
    <row r="64" ht="15.75" customHeight="1" hidden="1"/>
    <row r="65" spans="1:15" ht="15.75" customHeight="1" hidden="1">
      <c r="A65" s="114" t="s">
        <v>92</v>
      </c>
      <c r="B65" s="1"/>
      <c r="C65" s="5"/>
      <c r="D65" s="2"/>
      <c r="E65" s="2"/>
      <c r="F65" s="3"/>
      <c r="G65" s="2"/>
      <c r="H65" s="2"/>
      <c r="I65" s="2"/>
      <c r="J65" s="2"/>
      <c r="K65" s="2"/>
      <c r="L65" s="4"/>
      <c r="M65" s="4"/>
      <c r="N65" s="4"/>
      <c r="O65" s="2"/>
    </row>
    <row r="66" spans="1:15" ht="15.75" customHeight="1" hidden="1">
      <c r="A66" s="116" t="s">
        <v>93</v>
      </c>
      <c r="B66" s="155" t="str">
        <f>DirectCEAname</f>
        <v>Building Families - Hamilton, Humboldt, Wright</v>
      </c>
      <c r="C66" s="155"/>
      <c r="D66" s="2"/>
      <c r="E66" s="2"/>
      <c r="F66" s="3"/>
      <c r="G66" s="2"/>
      <c r="H66" s="2"/>
      <c r="I66" s="2"/>
      <c r="J66" s="2"/>
      <c r="K66" s="2"/>
      <c r="L66" s="4"/>
      <c r="M66" s="4"/>
      <c r="N66" s="4"/>
      <c r="O66" s="2"/>
    </row>
    <row r="67" ht="15.75" customHeight="1" hidden="1" thickBot="1"/>
    <row r="68" spans="1:15" ht="93.75" customHeight="1" hidden="1" thickBot="1" thickTop="1">
      <c r="A68" s="139" t="s">
        <v>67</v>
      </c>
      <c r="B68" s="159"/>
      <c r="C68" s="45" t="s">
        <v>62</v>
      </c>
      <c r="D68" s="138" t="s">
        <v>94</v>
      </c>
      <c r="E68" s="138"/>
      <c r="F68" s="139" t="s">
        <v>1</v>
      </c>
      <c r="G68" s="140"/>
      <c r="H68" s="138" t="s">
        <v>2</v>
      </c>
      <c r="I68" s="138"/>
      <c r="J68" s="138"/>
      <c r="K68" s="138"/>
      <c r="L68" s="138" t="s">
        <v>3</v>
      </c>
      <c r="M68" s="138"/>
      <c r="N68" s="138"/>
      <c r="O68" s="138"/>
    </row>
    <row r="69" spans="1:15" ht="49.5" customHeight="1" hidden="1" thickBot="1" thickTop="1">
      <c r="A69" s="160"/>
      <c r="B69" s="161"/>
      <c r="C69" s="46"/>
      <c r="D69" s="47" t="s">
        <v>12</v>
      </c>
      <c r="E69" s="48" t="s">
        <v>19</v>
      </c>
      <c r="F69" s="47" t="s">
        <v>4</v>
      </c>
      <c r="G69" s="48" t="s">
        <v>5</v>
      </c>
      <c r="H69" s="47" t="s">
        <v>6</v>
      </c>
      <c r="I69" s="47" t="s">
        <v>23</v>
      </c>
      <c r="J69" s="47" t="s">
        <v>7</v>
      </c>
      <c r="K69" s="47" t="s">
        <v>8</v>
      </c>
      <c r="L69" s="47" t="s">
        <v>6</v>
      </c>
      <c r="M69" s="47" t="s">
        <v>23</v>
      </c>
      <c r="N69" s="47" t="s">
        <v>7</v>
      </c>
      <c r="O69" s="49" t="s">
        <v>9</v>
      </c>
    </row>
    <row r="70" spans="1:15" ht="31.5" customHeight="1" hidden="1" thickTop="1">
      <c r="A70" s="162" t="s">
        <v>57</v>
      </c>
      <c r="B70" s="163"/>
      <c r="C70" s="156"/>
      <c r="D70" s="50"/>
      <c r="E70" s="51" t="s">
        <v>66</v>
      </c>
      <c r="F70" s="165" t="s">
        <v>21</v>
      </c>
      <c r="G70" s="166"/>
      <c r="H70" s="52"/>
      <c r="I70" s="53"/>
      <c r="J70" s="54"/>
      <c r="K70" s="54"/>
      <c r="L70" s="55"/>
      <c r="M70" s="56"/>
      <c r="N70" s="57" t="e">
        <f>L70/M70</f>
        <v>#DIV/0!</v>
      </c>
      <c r="O70" s="164" t="e">
        <f>VLOOKUP($A$84,Direct,2,FALSE)</f>
        <v>#N/A</v>
      </c>
    </row>
    <row r="71" spans="1:15" ht="31.5" customHeight="1" hidden="1">
      <c r="A71" s="143"/>
      <c r="B71" s="144"/>
      <c r="C71" s="157"/>
      <c r="D71" s="50"/>
      <c r="E71" s="58" t="s">
        <v>63</v>
      </c>
      <c r="F71" s="59"/>
      <c r="G71" s="60" t="s">
        <v>20</v>
      </c>
      <c r="H71" s="55"/>
      <c r="I71" s="61">
        <f>F78</f>
        <v>0</v>
      </c>
      <c r="J71" s="57" t="e">
        <f>H71/I71</f>
        <v>#DIV/0!</v>
      </c>
      <c r="K71" s="74" t="s">
        <v>27</v>
      </c>
      <c r="L71" s="63"/>
      <c r="M71" s="64"/>
      <c r="N71" s="65"/>
      <c r="O71" s="147"/>
    </row>
    <row r="72" spans="1:15" ht="31.5" customHeight="1" hidden="1">
      <c r="A72" s="141"/>
      <c r="B72" s="142"/>
      <c r="C72" s="157"/>
      <c r="D72" s="50"/>
      <c r="E72" s="66" t="s">
        <v>15</v>
      </c>
      <c r="F72" s="59"/>
      <c r="G72" s="67" t="s">
        <v>68</v>
      </c>
      <c r="H72" s="68"/>
      <c r="I72" s="69"/>
      <c r="J72" s="65"/>
      <c r="K72" s="70"/>
      <c r="L72" s="68"/>
      <c r="M72" s="69"/>
      <c r="N72" s="65"/>
      <c r="O72" s="71"/>
    </row>
    <row r="73" spans="1:15" ht="31.5" customHeight="1" hidden="1">
      <c r="A73" s="135" t="s">
        <v>10</v>
      </c>
      <c r="B73" s="136"/>
      <c r="C73" s="158"/>
      <c r="D73" s="50"/>
      <c r="E73" s="66" t="s">
        <v>16</v>
      </c>
      <c r="F73" s="59"/>
      <c r="G73" s="67" t="s">
        <v>69</v>
      </c>
      <c r="H73" s="72"/>
      <c r="I73" s="73"/>
      <c r="J73" s="73"/>
      <c r="K73" s="129" t="s">
        <v>97</v>
      </c>
      <c r="L73" s="55"/>
      <c r="M73" s="56"/>
      <c r="N73" s="57" t="e">
        <f>L73/M73</f>
        <v>#DIV/0!</v>
      </c>
      <c r="O73" s="148" t="e">
        <f>VLOOKUP($A$84,Direct,3,FALSE)</f>
        <v>#N/A</v>
      </c>
    </row>
    <row r="74" spans="1:15" ht="31.5" customHeight="1" hidden="1">
      <c r="A74" s="143"/>
      <c r="B74" s="144"/>
      <c r="C74" s="75"/>
      <c r="D74" s="50"/>
      <c r="E74" s="66" t="s">
        <v>17</v>
      </c>
      <c r="F74" s="59"/>
      <c r="G74" s="67" t="s">
        <v>70</v>
      </c>
      <c r="H74" s="76"/>
      <c r="I74" s="76"/>
      <c r="J74" s="76"/>
      <c r="K74" s="76"/>
      <c r="L74" s="77"/>
      <c r="M74" s="78"/>
      <c r="N74" s="79"/>
      <c r="O74" s="148"/>
    </row>
    <row r="75" spans="1:15" ht="31.5" customHeight="1" hidden="1">
      <c r="A75" s="141"/>
      <c r="B75" s="142"/>
      <c r="C75" s="75"/>
      <c r="D75" s="50"/>
      <c r="E75" s="66" t="s">
        <v>18</v>
      </c>
      <c r="F75" s="59"/>
      <c r="G75" s="67" t="s">
        <v>71</v>
      </c>
      <c r="H75" s="55"/>
      <c r="I75" s="80">
        <f>H71</f>
        <v>0</v>
      </c>
      <c r="J75" s="57" t="e">
        <f>H75/I75</f>
        <v>#DIV/0!</v>
      </c>
      <c r="K75" s="137" t="s">
        <v>28</v>
      </c>
      <c r="L75" s="72"/>
      <c r="M75" s="73"/>
      <c r="N75" s="65"/>
      <c r="O75" s="148"/>
    </row>
    <row r="76" spans="1:15" ht="31.5" customHeight="1" hidden="1">
      <c r="A76" s="135" t="s">
        <v>11</v>
      </c>
      <c r="B76" s="136"/>
      <c r="C76" s="75"/>
      <c r="D76" s="50"/>
      <c r="E76" s="66" t="s">
        <v>64</v>
      </c>
      <c r="F76" s="59"/>
      <c r="G76" s="67" t="s">
        <v>72</v>
      </c>
      <c r="H76" s="63"/>
      <c r="I76" s="64"/>
      <c r="J76" s="65"/>
      <c r="K76" s="137"/>
      <c r="L76" s="72"/>
      <c r="M76" s="73"/>
      <c r="N76" s="73"/>
      <c r="O76" s="71"/>
    </row>
    <row r="77" spans="1:15" ht="31.5" customHeight="1" hidden="1">
      <c r="A77" s="149"/>
      <c r="B77" s="150"/>
      <c r="C77" s="75"/>
      <c r="D77" s="81">
        <f>SUM(D70:D76)</f>
        <v>0</v>
      </c>
      <c r="E77" s="82" t="s">
        <v>65</v>
      </c>
      <c r="F77" s="59"/>
      <c r="G77" s="67" t="s">
        <v>73</v>
      </c>
      <c r="H77" s="68"/>
      <c r="I77" s="69"/>
      <c r="J77" s="65"/>
      <c r="K77" s="137"/>
      <c r="L77" s="72"/>
      <c r="M77" s="73"/>
      <c r="N77" s="73"/>
      <c r="O77" s="83"/>
    </row>
    <row r="78" spans="1:15" ht="31.5" customHeight="1" hidden="1">
      <c r="A78" s="151"/>
      <c r="B78" s="152"/>
      <c r="C78" s="75"/>
      <c r="D78" s="76"/>
      <c r="E78" s="76"/>
      <c r="F78" s="68">
        <f>SUM(F71:F77)</f>
        <v>0</v>
      </c>
      <c r="G78" s="84" t="s">
        <v>22</v>
      </c>
      <c r="H78" s="72"/>
      <c r="I78" s="73"/>
      <c r="J78" s="73"/>
      <c r="K78" s="137"/>
      <c r="L78" s="55"/>
      <c r="M78" s="56"/>
      <c r="N78" s="57" t="e">
        <f>L78/M78</f>
        <v>#DIV/0!</v>
      </c>
      <c r="O78" s="148" t="e">
        <f>VLOOKUP($A$84,Direct,4,FALSE)</f>
        <v>#N/A</v>
      </c>
    </row>
    <row r="79" spans="1:15" ht="31.5" customHeight="1" hidden="1">
      <c r="A79" s="151"/>
      <c r="B79" s="152"/>
      <c r="C79" s="75"/>
      <c r="D79" s="133" t="s">
        <v>95</v>
      </c>
      <c r="E79" s="134"/>
      <c r="F79" s="68"/>
      <c r="G79" s="84"/>
      <c r="H79" s="72"/>
      <c r="I79" s="73"/>
      <c r="J79" s="73"/>
      <c r="K79" s="129" t="s">
        <v>97</v>
      </c>
      <c r="L79" s="85"/>
      <c r="M79" s="86"/>
      <c r="N79" s="87"/>
      <c r="O79" s="148"/>
    </row>
    <row r="80" spans="1:15" ht="24" customHeight="1" hidden="1">
      <c r="A80" s="151"/>
      <c r="B80" s="152"/>
      <c r="C80" s="75"/>
      <c r="D80" s="88" t="s">
        <v>12</v>
      </c>
      <c r="E80" s="89" t="s">
        <v>13</v>
      </c>
      <c r="F80" s="63"/>
      <c r="G80" s="90"/>
      <c r="H80" s="91"/>
      <c r="I80" s="92"/>
      <c r="J80" s="92"/>
      <c r="K80" s="79"/>
      <c r="L80" s="77"/>
      <c r="M80" s="78"/>
      <c r="N80" s="79"/>
      <c r="O80" s="148"/>
    </row>
    <row r="81" spans="1:15" ht="31.5" customHeight="1" hidden="1">
      <c r="A81" s="153"/>
      <c r="B81" s="154"/>
      <c r="C81" s="75"/>
      <c r="D81" s="93"/>
      <c r="E81" s="94"/>
      <c r="F81" s="95"/>
      <c r="G81" s="67" t="s">
        <v>24</v>
      </c>
      <c r="H81" s="91" t="s">
        <v>25</v>
      </c>
      <c r="I81" s="92" t="s">
        <v>77</v>
      </c>
      <c r="J81" s="92" t="s">
        <v>26</v>
      </c>
      <c r="K81" s="79"/>
      <c r="L81" s="167" t="e">
        <f>VLOOKUP(A84,Direct,6,FALSE)</f>
        <v>#N/A</v>
      </c>
      <c r="M81" s="167" t="e">
        <f>VLOOKUP(A84,Direct,7,FALSE)</f>
        <v>#N/A</v>
      </c>
      <c r="N81" s="65"/>
      <c r="O81" s="71"/>
    </row>
    <row r="82" spans="1:15" ht="31.5" customHeight="1" hidden="1">
      <c r="A82" s="141"/>
      <c r="B82" s="142"/>
      <c r="C82" s="75"/>
      <c r="D82" s="93"/>
      <c r="E82" s="94"/>
      <c r="F82" s="63"/>
      <c r="G82" s="90"/>
      <c r="H82" s="96">
        <f>D89</f>
        <v>0</v>
      </c>
      <c r="I82" s="61">
        <f>F78</f>
        <v>0</v>
      </c>
      <c r="J82" s="97" t="e">
        <f>H82/I82</f>
        <v>#DIV/0!</v>
      </c>
      <c r="K82" s="74" t="s">
        <v>74</v>
      </c>
      <c r="L82" s="167"/>
      <c r="M82" s="167"/>
      <c r="N82" s="9"/>
      <c r="O82" s="71"/>
    </row>
    <row r="83" spans="1:15" ht="31.5" customHeight="1" hidden="1">
      <c r="A83" s="135" t="s">
        <v>56</v>
      </c>
      <c r="B83" s="136"/>
      <c r="C83" s="75"/>
      <c r="D83" s="93"/>
      <c r="E83" s="94"/>
      <c r="F83" s="95"/>
      <c r="G83" s="67" t="s">
        <v>37</v>
      </c>
      <c r="H83" s="72"/>
      <c r="I83" s="73"/>
      <c r="J83" s="73"/>
      <c r="K83" s="74"/>
      <c r="L83" s="168"/>
      <c r="M83" s="168"/>
      <c r="N83" s="9"/>
      <c r="O83" s="71"/>
    </row>
    <row r="84" spans="1:15" ht="31.5" customHeight="1" hidden="1">
      <c r="A84" s="143"/>
      <c r="B84" s="144"/>
      <c r="C84" s="75"/>
      <c r="D84" s="93"/>
      <c r="E84" s="94"/>
      <c r="F84" s="68"/>
      <c r="G84" s="90"/>
      <c r="H84" s="72"/>
      <c r="I84" s="73"/>
      <c r="J84" s="73"/>
      <c r="K84" s="74"/>
      <c r="L84" s="55"/>
      <c r="M84" s="56"/>
      <c r="N84" s="57" t="e">
        <f>(L84/M84)-1</f>
        <v>#DIV/0!</v>
      </c>
      <c r="O84" s="169" t="e">
        <f>VLOOKUP(A84,Direct,5,FALSE)</f>
        <v>#N/A</v>
      </c>
    </row>
    <row r="85" spans="1:15" ht="31.5" customHeight="1" hidden="1">
      <c r="A85" s="131"/>
      <c r="B85" s="132"/>
      <c r="C85" s="75"/>
      <c r="D85" s="99"/>
      <c r="E85" s="100"/>
      <c r="F85" s="63"/>
      <c r="G85" s="67" t="e">
        <f>VLOOKUP(A84,Direct,4,FALSE)</f>
        <v>#N/A</v>
      </c>
      <c r="H85" s="72"/>
      <c r="I85" s="73"/>
      <c r="J85" s="73"/>
      <c r="K85" s="74"/>
      <c r="L85" s="72"/>
      <c r="M85" s="73"/>
      <c r="N85" s="73"/>
      <c r="O85" s="169"/>
    </row>
    <row r="86" spans="1:15" ht="31.5" customHeight="1" hidden="1">
      <c r="A86" s="145" t="s">
        <v>38</v>
      </c>
      <c r="B86" s="146"/>
      <c r="C86" s="75"/>
      <c r="D86" s="93"/>
      <c r="E86" s="94"/>
      <c r="F86" s="68"/>
      <c r="G86" s="90"/>
      <c r="H86" s="72"/>
      <c r="I86" s="73"/>
      <c r="J86" s="73"/>
      <c r="K86" s="74"/>
      <c r="L86" s="72"/>
      <c r="M86" s="73"/>
      <c r="N86" s="73"/>
      <c r="O86" s="71"/>
    </row>
    <row r="87" spans="1:15" ht="31.5" customHeight="1" hidden="1">
      <c r="A87" s="101"/>
      <c r="B87" s="102" t="s">
        <v>85</v>
      </c>
      <c r="C87" s="75"/>
      <c r="D87" s="103">
        <f>SUM(D81:D86)</f>
        <v>0</v>
      </c>
      <c r="E87" s="104" t="s">
        <v>75</v>
      </c>
      <c r="F87" s="68"/>
      <c r="G87" s="90"/>
      <c r="H87" s="72"/>
      <c r="I87" s="73"/>
      <c r="J87" s="73"/>
      <c r="K87" s="74"/>
      <c r="L87" s="72"/>
      <c r="M87" s="73"/>
      <c r="N87" s="73"/>
      <c r="O87" s="71"/>
    </row>
    <row r="88" spans="1:15" ht="31.5" customHeight="1" hidden="1">
      <c r="A88" s="101"/>
      <c r="B88" s="102" t="s">
        <v>86</v>
      </c>
      <c r="C88" s="75"/>
      <c r="D88" s="103"/>
      <c r="E88" s="104"/>
      <c r="F88" s="68"/>
      <c r="G88" s="98"/>
      <c r="H88" s="72"/>
      <c r="I88" s="73"/>
      <c r="J88" s="73"/>
      <c r="K88" s="74"/>
      <c r="L88" s="72"/>
      <c r="M88" s="73"/>
      <c r="N88" s="73"/>
      <c r="O88" s="71"/>
    </row>
    <row r="89" spans="1:15" ht="31.5" customHeight="1" hidden="1">
      <c r="A89" s="101"/>
      <c r="B89" s="102" t="s">
        <v>87</v>
      </c>
      <c r="C89" s="75"/>
      <c r="D89" s="103">
        <f>D77+D87</f>
        <v>0</v>
      </c>
      <c r="E89" s="104" t="s">
        <v>76</v>
      </c>
      <c r="F89" s="68"/>
      <c r="G89" s="102"/>
      <c r="H89" s="72"/>
      <c r="I89" s="73"/>
      <c r="J89" s="73"/>
      <c r="K89" s="74"/>
      <c r="L89" s="72"/>
      <c r="M89" s="73"/>
      <c r="N89" s="73"/>
      <c r="O89" s="71"/>
    </row>
    <row r="90" spans="1:15" ht="15" customHeight="1" hidden="1" thickBot="1">
      <c r="A90" s="105"/>
      <c r="B90" s="106" t="s">
        <v>96</v>
      </c>
      <c r="C90" s="107"/>
      <c r="D90" s="108"/>
      <c r="E90" s="109"/>
      <c r="F90" s="110"/>
      <c r="G90" s="111"/>
      <c r="H90" s="112"/>
      <c r="I90" s="113"/>
      <c r="J90" s="113"/>
      <c r="K90" s="111"/>
      <c r="L90" s="112"/>
      <c r="M90" s="113"/>
      <c r="N90" s="113"/>
      <c r="O90" s="117"/>
    </row>
    <row r="91" ht="15.75" customHeight="1" hidden="1" thickTop="1"/>
    <row r="92" ht="15.75" customHeight="1"/>
    <row r="93" ht="15.75" customHeight="1"/>
    <row r="94" ht="15.75" customHeight="1" hidden="1"/>
    <row r="95" spans="1:15" ht="15.75" customHeight="1" hidden="1">
      <c r="A95" s="114" t="s">
        <v>92</v>
      </c>
      <c r="B95" s="1"/>
      <c r="C95" s="5"/>
      <c r="D95" s="2"/>
      <c r="E95" s="2"/>
      <c r="F95" s="3"/>
      <c r="G95" s="2"/>
      <c r="H95" s="2"/>
      <c r="I95" s="2"/>
      <c r="J95" s="2"/>
      <c r="K95" s="2"/>
      <c r="L95" s="4"/>
      <c r="M95" s="4"/>
      <c r="N95" s="4"/>
      <c r="O95" s="2"/>
    </row>
    <row r="96" spans="1:15" ht="15.75" customHeight="1" hidden="1">
      <c r="A96" s="116" t="s">
        <v>93</v>
      </c>
      <c r="B96" s="155" t="str">
        <f>DirectCEAname</f>
        <v>Building Families - Hamilton, Humboldt, Wright</v>
      </c>
      <c r="C96" s="155"/>
      <c r="D96" s="2"/>
      <c r="E96" s="2"/>
      <c r="F96" s="3"/>
      <c r="G96" s="2"/>
      <c r="H96" s="2"/>
      <c r="I96" s="2"/>
      <c r="J96" s="2"/>
      <c r="K96" s="2"/>
      <c r="L96" s="4"/>
      <c r="M96" s="4"/>
      <c r="N96" s="4"/>
      <c r="O96" s="2"/>
    </row>
    <row r="97" ht="15.75" customHeight="1" hidden="1" thickBot="1"/>
    <row r="98" spans="1:15" ht="93.75" customHeight="1" hidden="1" thickBot="1" thickTop="1">
      <c r="A98" s="139" t="s">
        <v>67</v>
      </c>
      <c r="B98" s="159"/>
      <c r="C98" s="45" t="s">
        <v>62</v>
      </c>
      <c r="D98" s="138" t="s">
        <v>94</v>
      </c>
      <c r="E98" s="138"/>
      <c r="F98" s="139" t="s">
        <v>1</v>
      </c>
      <c r="G98" s="140"/>
      <c r="H98" s="138" t="s">
        <v>2</v>
      </c>
      <c r="I98" s="138"/>
      <c r="J98" s="138"/>
      <c r="K98" s="138"/>
      <c r="L98" s="138" t="s">
        <v>3</v>
      </c>
      <c r="M98" s="138"/>
      <c r="N98" s="138"/>
      <c r="O98" s="138"/>
    </row>
    <row r="99" spans="1:15" ht="49.5" customHeight="1" hidden="1" thickBot="1" thickTop="1">
      <c r="A99" s="160"/>
      <c r="B99" s="161"/>
      <c r="C99" s="46"/>
      <c r="D99" s="47" t="s">
        <v>12</v>
      </c>
      <c r="E99" s="48" t="s">
        <v>19</v>
      </c>
      <c r="F99" s="47" t="s">
        <v>4</v>
      </c>
      <c r="G99" s="48" t="s">
        <v>5</v>
      </c>
      <c r="H99" s="47" t="s">
        <v>6</v>
      </c>
      <c r="I99" s="47" t="s">
        <v>23</v>
      </c>
      <c r="J99" s="47" t="s">
        <v>7</v>
      </c>
      <c r="K99" s="47" t="s">
        <v>8</v>
      </c>
      <c r="L99" s="47" t="s">
        <v>6</v>
      </c>
      <c r="M99" s="47" t="s">
        <v>23</v>
      </c>
      <c r="N99" s="47" t="s">
        <v>7</v>
      </c>
      <c r="O99" s="49" t="s">
        <v>9</v>
      </c>
    </row>
    <row r="100" spans="1:15" ht="31.5" customHeight="1" hidden="1" thickTop="1">
      <c r="A100" s="162" t="s">
        <v>57</v>
      </c>
      <c r="B100" s="163"/>
      <c r="C100" s="156"/>
      <c r="D100" s="50"/>
      <c r="E100" s="51" t="s">
        <v>66</v>
      </c>
      <c r="F100" s="165" t="s">
        <v>21</v>
      </c>
      <c r="G100" s="166"/>
      <c r="H100" s="52"/>
      <c r="I100" s="53"/>
      <c r="J100" s="54"/>
      <c r="K100" s="54"/>
      <c r="L100" s="55"/>
      <c r="M100" s="56"/>
      <c r="N100" s="57" t="e">
        <f>L100/M100</f>
        <v>#DIV/0!</v>
      </c>
      <c r="O100" s="164" t="e">
        <f>VLOOKUP($A$114,Direct,2,FALSE)</f>
        <v>#N/A</v>
      </c>
    </row>
    <row r="101" spans="1:15" ht="31.5" customHeight="1" hidden="1">
      <c r="A101" s="143"/>
      <c r="B101" s="144"/>
      <c r="C101" s="157"/>
      <c r="D101" s="50"/>
      <c r="E101" s="58" t="s">
        <v>63</v>
      </c>
      <c r="F101" s="59"/>
      <c r="G101" s="60" t="s">
        <v>20</v>
      </c>
      <c r="H101" s="55"/>
      <c r="I101" s="61">
        <f>F108</f>
        <v>0</v>
      </c>
      <c r="J101" s="57" t="e">
        <f>H101/I101</f>
        <v>#DIV/0!</v>
      </c>
      <c r="K101" s="74" t="s">
        <v>27</v>
      </c>
      <c r="L101" s="63"/>
      <c r="M101" s="64"/>
      <c r="N101" s="65"/>
      <c r="O101" s="147"/>
    </row>
    <row r="102" spans="1:15" ht="31.5" customHeight="1" hidden="1">
      <c r="A102" s="141"/>
      <c r="B102" s="142"/>
      <c r="C102" s="157"/>
      <c r="D102" s="50"/>
      <c r="E102" s="66" t="s">
        <v>15</v>
      </c>
      <c r="F102" s="59"/>
      <c r="G102" s="67" t="s">
        <v>68</v>
      </c>
      <c r="H102" s="68"/>
      <c r="I102" s="69"/>
      <c r="J102" s="65"/>
      <c r="K102" s="70"/>
      <c r="L102" s="68"/>
      <c r="M102" s="69"/>
      <c r="N102" s="65"/>
      <c r="O102" s="71"/>
    </row>
    <row r="103" spans="1:15" ht="31.5" customHeight="1" hidden="1">
      <c r="A103" s="135" t="s">
        <v>10</v>
      </c>
      <c r="B103" s="136"/>
      <c r="C103" s="158"/>
      <c r="D103" s="50"/>
      <c r="E103" s="66" t="s">
        <v>16</v>
      </c>
      <c r="F103" s="59"/>
      <c r="G103" s="67" t="s">
        <v>69</v>
      </c>
      <c r="H103" s="72"/>
      <c r="I103" s="73"/>
      <c r="J103" s="73"/>
      <c r="K103" s="129" t="s">
        <v>97</v>
      </c>
      <c r="L103" s="55"/>
      <c r="M103" s="56"/>
      <c r="N103" s="57" t="e">
        <f>L103/M103</f>
        <v>#DIV/0!</v>
      </c>
      <c r="O103" s="148" t="e">
        <f>VLOOKUP($A$114,Direct,3,FALSE)</f>
        <v>#N/A</v>
      </c>
    </row>
    <row r="104" spans="1:15" ht="31.5" customHeight="1" hidden="1">
      <c r="A104" s="143"/>
      <c r="B104" s="144"/>
      <c r="C104" s="75"/>
      <c r="D104" s="50"/>
      <c r="E104" s="66" t="s">
        <v>17</v>
      </c>
      <c r="F104" s="59"/>
      <c r="G104" s="67" t="s">
        <v>70</v>
      </c>
      <c r="H104" s="76"/>
      <c r="I104" s="76"/>
      <c r="J104" s="76"/>
      <c r="K104" s="76"/>
      <c r="L104" s="77"/>
      <c r="M104" s="78"/>
      <c r="N104" s="79"/>
      <c r="O104" s="148"/>
    </row>
    <row r="105" spans="1:15" ht="31.5" customHeight="1" hidden="1">
      <c r="A105" s="141"/>
      <c r="B105" s="142"/>
      <c r="C105" s="75"/>
      <c r="D105" s="50"/>
      <c r="E105" s="66" t="s">
        <v>18</v>
      </c>
      <c r="F105" s="59"/>
      <c r="G105" s="67" t="s">
        <v>71</v>
      </c>
      <c r="H105" s="55"/>
      <c r="I105" s="80">
        <f>H101</f>
        <v>0</v>
      </c>
      <c r="J105" s="57" t="e">
        <f>H105/I105</f>
        <v>#DIV/0!</v>
      </c>
      <c r="K105" s="137" t="s">
        <v>28</v>
      </c>
      <c r="L105" s="63"/>
      <c r="M105" s="64"/>
      <c r="N105" s="65"/>
      <c r="O105" s="148"/>
    </row>
    <row r="106" spans="1:15" ht="31.5" customHeight="1" hidden="1">
      <c r="A106" s="135" t="s">
        <v>11</v>
      </c>
      <c r="B106" s="136"/>
      <c r="C106" s="75"/>
      <c r="D106" s="50"/>
      <c r="E106" s="66" t="s">
        <v>64</v>
      </c>
      <c r="F106" s="59"/>
      <c r="G106" s="67" t="s">
        <v>72</v>
      </c>
      <c r="H106" s="63"/>
      <c r="I106" s="64"/>
      <c r="J106" s="65"/>
      <c r="K106" s="137"/>
      <c r="L106" s="72"/>
      <c r="M106" s="73"/>
      <c r="N106" s="73"/>
      <c r="O106" s="71"/>
    </row>
    <row r="107" spans="1:15" ht="31.5" customHeight="1" hidden="1">
      <c r="A107" s="149"/>
      <c r="B107" s="150"/>
      <c r="C107" s="75"/>
      <c r="D107" s="81">
        <f>SUM(D100:D106)</f>
        <v>0</v>
      </c>
      <c r="E107" s="82" t="s">
        <v>65</v>
      </c>
      <c r="F107" s="59"/>
      <c r="G107" s="67" t="s">
        <v>73</v>
      </c>
      <c r="H107" s="68"/>
      <c r="I107" s="69"/>
      <c r="J107" s="65"/>
      <c r="K107" s="137"/>
      <c r="L107" s="72"/>
      <c r="M107" s="73"/>
      <c r="N107" s="73"/>
      <c r="O107" s="83"/>
    </row>
    <row r="108" spans="1:15" ht="31.5" customHeight="1" hidden="1">
      <c r="A108" s="151"/>
      <c r="B108" s="152"/>
      <c r="C108" s="75"/>
      <c r="D108" s="76"/>
      <c r="E108" s="76"/>
      <c r="F108" s="68">
        <f>SUM(F101:F107)</f>
        <v>0</v>
      </c>
      <c r="G108" s="84" t="s">
        <v>22</v>
      </c>
      <c r="H108" s="72"/>
      <c r="I108" s="73"/>
      <c r="J108" s="73"/>
      <c r="K108" s="137"/>
      <c r="L108" s="55"/>
      <c r="M108" s="56"/>
      <c r="N108" s="57" t="e">
        <f>L108/M108</f>
        <v>#DIV/0!</v>
      </c>
      <c r="O108" s="148" t="e">
        <f>VLOOKUP($A$114,Direct,4,FALSE)</f>
        <v>#N/A</v>
      </c>
    </row>
    <row r="109" spans="1:15" ht="31.5" customHeight="1" hidden="1">
      <c r="A109" s="151"/>
      <c r="B109" s="152"/>
      <c r="C109" s="75"/>
      <c r="D109" s="133" t="s">
        <v>95</v>
      </c>
      <c r="E109" s="134"/>
      <c r="F109" s="68"/>
      <c r="G109" s="84"/>
      <c r="H109" s="72"/>
      <c r="I109" s="73"/>
      <c r="J109" s="73"/>
      <c r="K109" s="129" t="s">
        <v>97</v>
      </c>
      <c r="L109" s="85"/>
      <c r="M109" s="86"/>
      <c r="N109" s="87"/>
      <c r="O109" s="148"/>
    </row>
    <row r="110" spans="1:15" ht="24" customHeight="1" hidden="1">
      <c r="A110" s="151"/>
      <c r="B110" s="152"/>
      <c r="C110" s="75"/>
      <c r="D110" s="88" t="s">
        <v>12</v>
      </c>
      <c r="E110" s="89" t="s">
        <v>13</v>
      </c>
      <c r="F110" s="63"/>
      <c r="G110" s="90"/>
      <c r="H110" s="91"/>
      <c r="I110" s="92"/>
      <c r="J110" s="92"/>
      <c r="K110" s="79"/>
      <c r="L110" s="77"/>
      <c r="M110" s="78"/>
      <c r="N110" s="79"/>
      <c r="O110" s="148"/>
    </row>
    <row r="111" spans="1:15" ht="31.5" customHeight="1" hidden="1">
      <c r="A111" s="153"/>
      <c r="B111" s="154"/>
      <c r="C111" s="75"/>
      <c r="D111" s="93"/>
      <c r="E111" s="94"/>
      <c r="F111" s="95"/>
      <c r="G111" s="67" t="s">
        <v>24</v>
      </c>
      <c r="H111" s="91" t="s">
        <v>25</v>
      </c>
      <c r="I111" s="92" t="s">
        <v>77</v>
      </c>
      <c r="J111" s="92" t="s">
        <v>26</v>
      </c>
      <c r="K111" s="79"/>
      <c r="L111" s="167" t="e">
        <f>VLOOKUP(A114,Direct,6,FALSE)</f>
        <v>#N/A</v>
      </c>
      <c r="M111" s="167" t="e">
        <f>VLOOKUP(A114,Direct,7,FALSE)</f>
        <v>#N/A</v>
      </c>
      <c r="N111" s="65"/>
      <c r="O111" s="71"/>
    </row>
    <row r="112" spans="1:15" ht="31.5" customHeight="1" hidden="1">
      <c r="A112" s="141"/>
      <c r="B112" s="142"/>
      <c r="C112" s="75"/>
      <c r="D112" s="93"/>
      <c r="E112" s="94"/>
      <c r="F112" s="63"/>
      <c r="G112" s="90"/>
      <c r="H112" s="96">
        <f>D119</f>
        <v>0</v>
      </c>
      <c r="I112" s="61">
        <f>F108</f>
        <v>0</v>
      </c>
      <c r="J112" s="97" t="e">
        <f>H112/I112</f>
        <v>#DIV/0!</v>
      </c>
      <c r="K112" s="74" t="s">
        <v>74</v>
      </c>
      <c r="L112" s="167"/>
      <c r="M112" s="167"/>
      <c r="N112" s="9"/>
      <c r="O112" s="71"/>
    </row>
    <row r="113" spans="1:15" ht="31.5" customHeight="1" hidden="1">
      <c r="A113" s="135" t="s">
        <v>56</v>
      </c>
      <c r="B113" s="136"/>
      <c r="C113" s="75"/>
      <c r="D113" s="93"/>
      <c r="E113" s="94"/>
      <c r="F113" s="95"/>
      <c r="G113" s="67" t="s">
        <v>37</v>
      </c>
      <c r="H113" s="72"/>
      <c r="I113" s="73"/>
      <c r="J113" s="73"/>
      <c r="K113" s="74"/>
      <c r="L113" s="168"/>
      <c r="M113" s="168"/>
      <c r="N113" s="9"/>
      <c r="O113" s="71"/>
    </row>
    <row r="114" spans="1:15" ht="31.5" customHeight="1" hidden="1">
      <c r="A114" s="143"/>
      <c r="B114" s="144"/>
      <c r="C114" s="75"/>
      <c r="D114" s="93"/>
      <c r="E114" s="94"/>
      <c r="F114" s="68"/>
      <c r="G114" s="90"/>
      <c r="H114" s="72"/>
      <c r="I114" s="73"/>
      <c r="J114" s="73"/>
      <c r="K114" s="74"/>
      <c r="L114" s="55"/>
      <c r="M114" s="56"/>
      <c r="N114" s="57" t="e">
        <f>(L114/M114)-1</f>
        <v>#DIV/0!</v>
      </c>
      <c r="O114" s="169" t="e">
        <f>VLOOKUP(A114,Direct,5,FALSE)</f>
        <v>#N/A</v>
      </c>
    </row>
    <row r="115" spans="1:15" ht="31.5" customHeight="1" hidden="1">
      <c r="A115" s="131"/>
      <c r="B115" s="132"/>
      <c r="C115" s="75"/>
      <c r="D115" s="99"/>
      <c r="E115" s="100"/>
      <c r="F115" s="63"/>
      <c r="G115" s="67" t="e">
        <f>VLOOKUP(A114,Direct,4,FALSE)</f>
        <v>#N/A</v>
      </c>
      <c r="H115" s="72"/>
      <c r="I115" s="73"/>
      <c r="J115" s="73"/>
      <c r="K115" s="74"/>
      <c r="L115" s="72"/>
      <c r="M115" s="73"/>
      <c r="N115" s="73"/>
      <c r="O115" s="169"/>
    </row>
    <row r="116" spans="1:15" ht="31.5" customHeight="1" hidden="1">
      <c r="A116" s="145" t="s">
        <v>38</v>
      </c>
      <c r="B116" s="146"/>
      <c r="C116" s="75"/>
      <c r="D116" s="93"/>
      <c r="E116" s="94"/>
      <c r="F116" s="68"/>
      <c r="G116" s="90"/>
      <c r="H116" s="72"/>
      <c r="I116" s="73"/>
      <c r="J116" s="73"/>
      <c r="K116" s="74"/>
      <c r="L116" s="72"/>
      <c r="M116" s="73"/>
      <c r="N116" s="73"/>
      <c r="O116" s="71"/>
    </row>
    <row r="117" spans="1:15" ht="31.5" customHeight="1" hidden="1">
      <c r="A117" s="101"/>
      <c r="B117" s="102" t="s">
        <v>85</v>
      </c>
      <c r="C117" s="75"/>
      <c r="D117" s="103">
        <f>SUM(D111:D116)</f>
        <v>0</v>
      </c>
      <c r="E117" s="104" t="s">
        <v>75</v>
      </c>
      <c r="F117" s="68"/>
      <c r="G117" s="90"/>
      <c r="H117" s="72"/>
      <c r="I117" s="73"/>
      <c r="J117" s="73"/>
      <c r="K117" s="74"/>
      <c r="L117" s="72"/>
      <c r="M117" s="73"/>
      <c r="N117" s="73"/>
      <c r="O117" s="71"/>
    </row>
    <row r="118" spans="1:15" ht="31.5" customHeight="1" hidden="1">
      <c r="A118" s="101"/>
      <c r="B118" s="102" t="s">
        <v>86</v>
      </c>
      <c r="C118" s="75"/>
      <c r="D118" s="103"/>
      <c r="E118" s="104"/>
      <c r="F118" s="68"/>
      <c r="G118" s="98"/>
      <c r="H118" s="72"/>
      <c r="I118" s="73"/>
      <c r="J118" s="73"/>
      <c r="K118" s="74"/>
      <c r="L118" s="72"/>
      <c r="M118" s="73"/>
      <c r="N118" s="73"/>
      <c r="O118" s="71"/>
    </row>
    <row r="119" spans="1:15" ht="31.5" customHeight="1" hidden="1">
      <c r="A119" s="101"/>
      <c r="B119" s="102" t="s">
        <v>87</v>
      </c>
      <c r="C119" s="75"/>
      <c r="D119" s="103">
        <f>D107+D117</f>
        <v>0</v>
      </c>
      <c r="E119" s="104" t="s">
        <v>76</v>
      </c>
      <c r="F119" s="68"/>
      <c r="G119" s="102"/>
      <c r="H119" s="72"/>
      <c r="I119" s="73"/>
      <c r="J119" s="73"/>
      <c r="K119" s="74"/>
      <c r="L119" s="72"/>
      <c r="M119" s="73"/>
      <c r="N119" s="73"/>
      <c r="O119" s="71"/>
    </row>
    <row r="120" spans="1:15" ht="15" customHeight="1" hidden="1" thickBot="1">
      <c r="A120" s="105"/>
      <c r="B120" s="106" t="s">
        <v>96</v>
      </c>
      <c r="C120" s="107"/>
      <c r="D120" s="108"/>
      <c r="E120" s="109"/>
      <c r="F120" s="110"/>
      <c r="G120" s="111"/>
      <c r="H120" s="112"/>
      <c r="I120" s="113"/>
      <c r="J120" s="113"/>
      <c r="K120" s="111"/>
      <c r="L120" s="112"/>
      <c r="M120" s="113"/>
      <c r="N120" s="113"/>
      <c r="O120" s="117"/>
    </row>
    <row r="121" ht="15.75" customHeight="1" hidden="1" thickTop="1"/>
    <row r="122" ht="15.75" customHeight="1"/>
    <row r="123" ht="15.75" customHeight="1"/>
    <row r="124" ht="15.75" customHeight="1" hidden="1"/>
    <row r="125" spans="1:15" ht="15.75" customHeight="1" hidden="1">
      <c r="A125" s="114" t="s">
        <v>92</v>
      </c>
      <c r="B125" s="1"/>
      <c r="C125" s="5"/>
      <c r="D125" s="2"/>
      <c r="E125" s="2"/>
      <c r="F125" s="3"/>
      <c r="G125" s="2"/>
      <c r="H125" s="2"/>
      <c r="I125" s="2"/>
      <c r="J125" s="2"/>
      <c r="K125" s="2"/>
      <c r="L125" s="4"/>
      <c r="M125" s="4"/>
      <c r="N125" s="4"/>
      <c r="O125" s="2"/>
    </row>
    <row r="126" spans="1:15" ht="15.75" customHeight="1" hidden="1">
      <c r="A126" s="116" t="s">
        <v>93</v>
      </c>
      <c r="B126" s="155" t="str">
        <f>DirectCEAname</f>
        <v>Building Families - Hamilton, Humboldt, Wright</v>
      </c>
      <c r="C126" s="155"/>
      <c r="D126" s="2"/>
      <c r="E126" s="2"/>
      <c r="F126" s="3"/>
      <c r="G126" s="2"/>
      <c r="H126" s="2"/>
      <c r="I126" s="2"/>
      <c r="J126" s="2"/>
      <c r="K126" s="2"/>
      <c r="L126" s="4"/>
      <c r="M126" s="4"/>
      <c r="N126" s="4"/>
      <c r="O126" s="2"/>
    </row>
    <row r="127" ht="15.75" customHeight="1" hidden="1" thickBot="1"/>
    <row r="128" spans="1:15" ht="93.75" customHeight="1" hidden="1" thickBot="1" thickTop="1">
      <c r="A128" s="139" t="s">
        <v>67</v>
      </c>
      <c r="B128" s="159"/>
      <c r="C128" s="45" t="s">
        <v>62</v>
      </c>
      <c r="D128" s="138" t="s">
        <v>94</v>
      </c>
      <c r="E128" s="138"/>
      <c r="F128" s="139" t="s">
        <v>1</v>
      </c>
      <c r="G128" s="140"/>
      <c r="H128" s="138" t="s">
        <v>2</v>
      </c>
      <c r="I128" s="138"/>
      <c r="J128" s="138"/>
      <c r="K128" s="138"/>
      <c r="L128" s="138" t="s">
        <v>3</v>
      </c>
      <c r="M128" s="138"/>
      <c r="N128" s="138"/>
      <c r="O128" s="138"/>
    </row>
    <row r="129" spans="1:15" ht="49.5" customHeight="1" hidden="1" thickBot="1" thickTop="1">
      <c r="A129" s="160"/>
      <c r="B129" s="161"/>
      <c r="C129" s="46"/>
      <c r="D129" s="47" t="s">
        <v>12</v>
      </c>
      <c r="E129" s="48" t="s">
        <v>19</v>
      </c>
      <c r="F129" s="47" t="s">
        <v>4</v>
      </c>
      <c r="G129" s="48" t="s">
        <v>5</v>
      </c>
      <c r="H129" s="47" t="s">
        <v>6</v>
      </c>
      <c r="I129" s="47" t="s">
        <v>23</v>
      </c>
      <c r="J129" s="47" t="s">
        <v>7</v>
      </c>
      <c r="K129" s="47" t="s">
        <v>8</v>
      </c>
      <c r="L129" s="47" t="s">
        <v>6</v>
      </c>
      <c r="M129" s="47" t="s">
        <v>23</v>
      </c>
      <c r="N129" s="47" t="s">
        <v>7</v>
      </c>
      <c r="O129" s="49" t="s">
        <v>9</v>
      </c>
    </row>
    <row r="130" spans="1:15" ht="31.5" customHeight="1" hidden="1" thickTop="1">
      <c r="A130" s="162" t="s">
        <v>57</v>
      </c>
      <c r="B130" s="163"/>
      <c r="C130" s="156"/>
      <c r="D130" s="50"/>
      <c r="E130" s="51" t="s">
        <v>66</v>
      </c>
      <c r="F130" s="165" t="s">
        <v>21</v>
      </c>
      <c r="G130" s="166"/>
      <c r="H130" s="52"/>
      <c r="I130" s="53"/>
      <c r="J130" s="54"/>
      <c r="K130" s="54"/>
      <c r="L130" s="55"/>
      <c r="M130" s="56"/>
      <c r="N130" s="57" t="e">
        <f>L130/M130</f>
        <v>#DIV/0!</v>
      </c>
      <c r="O130" s="164" t="e">
        <f>VLOOKUP($A$144,Direct,2,FALSE)</f>
        <v>#N/A</v>
      </c>
    </row>
    <row r="131" spans="1:15" ht="31.5" customHeight="1" hidden="1">
      <c r="A131" s="143"/>
      <c r="B131" s="144"/>
      <c r="C131" s="157"/>
      <c r="D131" s="50"/>
      <c r="E131" s="58" t="s">
        <v>63</v>
      </c>
      <c r="F131" s="59"/>
      <c r="G131" s="60" t="s">
        <v>20</v>
      </c>
      <c r="H131" s="55"/>
      <c r="I131" s="61">
        <f>F138</f>
        <v>0</v>
      </c>
      <c r="J131" s="57" t="e">
        <f>H131/I131</f>
        <v>#DIV/0!</v>
      </c>
      <c r="K131" s="74" t="s">
        <v>27</v>
      </c>
      <c r="L131" s="63"/>
      <c r="M131" s="64"/>
      <c r="N131" s="65"/>
      <c r="O131" s="147"/>
    </row>
    <row r="132" spans="1:15" ht="31.5" customHeight="1" hidden="1">
      <c r="A132" s="141"/>
      <c r="B132" s="142"/>
      <c r="C132" s="157"/>
      <c r="D132" s="50"/>
      <c r="E132" s="66" t="s">
        <v>15</v>
      </c>
      <c r="F132" s="59"/>
      <c r="G132" s="67" t="s">
        <v>68</v>
      </c>
      <c r="H132" s="68"/>
      <c r="I132" s="69"/>
      <c r="J132" s="65"/>
      <c r="K132" s="70"/>
      <c r="L132" s="68"/>
      <c r="M132" s="69"/>
      <c r="N132" s="65"/>
      <c r="O132" s="71"/>
    </row>
    <row r="133" spans="1:15" ht="31.5" customHeight="1" hidden="1">
      <c r="A133" s="135" t="s">
        <v>10</v>
      </c>
      <c r="B133" s="136"/>
      <c r="C133" s="158"/>
      <c r="D133" s="50"/>
      <c r="E133" s="66" t="s">
        <v>16</v>
      </c>
      <c r="F133" s="59"/>
      <c r="G133" s="67" t="s">
        <v>69</v>
      </c>
      <c r="H133" s="72"/>
      <c r="I133" s="73"/>
      <c r="J133" s="73"/>
      <c r="K133" s="129" t="s">
        <v>97</v>
      </c>
      <c r="L133" s="55"/>
      <c r="M133" s="56"/>
      <c r="N133" s="57" t="e">
        <f>L133/M133</f>
        <v>#DIV/0!</v>
      </c>
      <c r="O133" s="148" t="e">
        <f>VLOOKUP($A$144,Direct,3,FALSE)</f>
        <v>#N/A</v>
      </c>
    </row>
    <row r="134" spans="1:15" ht="31.5" customHeight="1" hidden="1">
      <c r="A134" s="143"/>
      <c r="B134" s="144"/>
      <c r="C134" s="75"/>
      <c r="D134" s="50"/>
      <c r="E134" s="66" t="s">
        <v>17</v>
      </c>
      <c r="F134" s="59"/>
      <c r="G134" s="67" t="s">
        <v>70</v>
      </c>
      <c r="H134" s="76"/>
      <c r="I134" s="76"/>
      <c r="J134" s="76"/>
      <c r="K134" s="76"/>
      <c r="L134" s="77"/>
      <c r="M134" s="78"/>
      <c r="N134" s="79"/>
      <c r="O134" s="148"/>
    </row>
    <row r="135" spans="1:15" ht="31.5" customHeight="1" hidden="1">
      <c r="A135" s="141"/>
      <c r="B135" s="142"/>
      <c r="C135" s="75"/>
      <c r="D135" s="50"/>
      <c r="E135" s="66" t="s">
        <v>18</v>
      </c>
      <c r="F135" s="59"/>
      <c r="G135" s="67" t="s">
        <v>71</v>
      </c>
      <c r="H135" s="55"/>
      <c r="I135" s="80">
        <f>H131</f>
        <v>0</v>
      </c>
      <c r="J135" s="57" t="e">
        <f>H135/I135</f>
        <v>#DIV/0!</v>
      </c>
      <c r="K135" s="137" t="s">
        <v>28</v>
      </c>
      <c r="L135" s="63"/>
      <c r="M135" s="64"/>
      <c r="N135" s="65"/>
      <c r="O135" s="148"/>
    </row>
    <row r="136" spans="1:15" ht="31.5" customHeight="1" hidden="1">
      <c r="A136" s="135" t="s">
        <v>11</v>
      </c>
      <c r="B136" s="136"/>
      <c r="C136" s="75"/>
      <c r="D136" s="50"/>
      <c r="E136" s="66" t="s">
        <v>64</v>
      </c>
      <c r="F136" s="59"/>
      <c r="G136" s="67" t="s">
        <v>72</v>
      </c>
      <c r="H136" s="63"/>
      <c r="I136" s="64"/>
      <c r="J136" s="65"/>
      <c r="K136" s="137"/>
      <c r="L136" s="72"/>
      <c r="M136" s="73"/>
      <c r="N136" s="73"/>
      <c r="O136" s="71"/>
    </row>
    <row r="137" spans="1:15" ht="31.5" customHeight="1" hidden="1">
      <c r="A137" s="149"/>
      <c r="B137" s="150"/>
      <c r="C137" s="75"/>
      <c r="D137" s="81">
        <f>SUM(D130:D136)</f>
        <v>0</v>
      </c>
      <c r="E137" s="82" t="s">
        <v>65</v>
      </c>
      <c r="F137" s="59"/>
      <c r="G137" s="67" t="s">
        <v>73</v>
      </c>
      <c r="H137" s="68"/>
      <c r="I137" s="69"/>
      <c r="J137" s="65"/>
      <c r="K137" s="137"/>
      <c r="L137" s="72"/>
      <c r="M137" s="73"/>
      <c r="N137" s="73"/>
      <c r="O137" s="83"/>
    </row>
    <row r="138" spans="1:15" ht="31.5" customHeight="1" hidden="1">
      <c r="A138" s="151"/>
      <c r="B138" s="152"/>
      <c r="C138" s="75"/>
      <c r="D138" s="76"/>
      <c r="E138" s="76"/>
      <c r="F138" s="68">
        <f>SUM(F131:F137)</f>
        <v>0</v>
      </c>
      <c r="G138" s="84" t="s">
        <v>22</v>
      </c>
      <c r="H138" s="72"/>
      <c r="I138" s="73"/>
      <c r="J138" s="73"/>
      <c r="K138" s="137"/>
      <c r="L138" s="55"/>
      <c r="M138" s="56"/>
      <c r="N138" s="57" t="e">
        <f>L138/M138</f>
        <v>#DIV/0!</v>
      </c>
      <c r="O138" s="148" t="e">
        <f>VLOOKUP($A$144,Direct,4,FALSE)</f>
        <v>#N/A</v>
      </c>
    </row>
    <row r="139" spans="1:15" ht="31.5" customHeight="1" hidden="1">
      <c r="A139" s="151"/>
      <c r="B139" s="152"/>
      <c r="C139" s="75"/>
      <c r="D139" s="133" t="s">
        <v>95</v>
      </c>
      <c r="E139" s="134"/>
      <c r="F139" s="68"/>
      <c r="G139" s="84"/>
      <c r="H139" s="72"/>
      <c r="I139" s="73"/>
      <c r="J139" s="73"/>
      <c r="K139" s="129" t="s">
        <v>97</v>
      </c>
      <c r="L139" s="85"/>
      <c r="M139" s="86"/>
      <c r="N139" s="87"/>
      <c r="O139" s="148"/>
    </row>
    <row r="140" spans="1:15" ht="24" customHeight="1" hidden="1">
      <c r="A140" s="151"/>
      <c r="B140" s="152"/>
      <c r="C140" s="75"/>
      <c r="D140" s="88" t="s">
        <v>12</v>
      </c>
      <c r="E140" s="89" t="s">
        <v>13</v>
      </c>
      <c r="F140" s="63"/>
      <c r="G140" s="90"/>
      <c r="H140" s="91"/>
      <c r="I140" s="92"/>
      <c r="J140" s="92"/>
      <c r="K140" s="79"/>
      <c r="L140" s="77"/>
      <c r="M140" s="78"/>
      <c r="N140" s="79"/>
      <c r="O140" s="148"/>
    </row>
    <row r="141" spans="1:15" ht="31.5" customHeight="1" hidden="1">
      <c r="A141" s="153"/>
      <c r="B141" s="154"/>
      <c r="C141" s="75"/>
      <c r="D141" s="93"/>
      <c r="E141" s="94"/>
      <c r="F141" s="95"/>
      <c r="G141" s="67" t="s">
        <v>24</v>
      </c>
      <c r="H141" s="91" t="s">
        <v>25</v>
      </c>
      <c r="I141" s="92" t="s">
        <v>77</v>
      </c>
      <c r="J141" s="92" t="s">
        <v>26</v>
      </c>
      <c r="K141" s="79"/>
      <c r="L141" s="167" t="e">
        <f>VLOOKUP(A144,Direct,6,FALSE)</f>
        <v>#N/A</v>
      </c>
      <c r="M141" s="167" t="e">
        <f>VLOOKUP(A144,Direct,7,FALSE)</f>
        <v>#N/A</v>
      </c>
      <c r="N141" s="65"/>
      <c r="O141" s="71"/>
    </row>
    <row r="142" spans="1:15" ht="31.5" customHeight="1" hidden="1">
      <c r="A142" s="141"/>
      <c r="B142" s="142"/>
      <c r="C142" s="75"/>
      <c r="D142" s="93"/>
      <c r="E142" s="94"/>
      <c r="F142" s="63"/>
      <c r="G142" s="90"/>
      <c r="H142" s="96">
        <f>D149</f>
        <v>0</v>
      </c>
      <c r="I142" s="61">
        <f>F138</f>
        <v>0</v>
      </c>
      <c r="J142" s="97" t="e">
        <f>H142/I142</f>
        <v>#DIV/0!</v>
      </c>
      <c r="K142" s="74" t="s">
        <v>74</v>
      </c>
      <c r="L142" s="167"/>
      <c r="M142" s="167"/>
      <c r="N142" s="9"/>
      <c r="O142" s="71"/>
    </row>
    <row r="143" spans="1:15" ht="31.5" customHeight="1" hidden="1">
      <c r="A143" s="135" t="s">
        <v>56</v>
      </c>
      <c r="B143" s="136"/>
      <c r="C143" s="75"/>
      <c r="D143" s="93"/>
      <c r="E143" s="94"/>
      <c r="F143" s="95"/>
      <c r="G143" s="67" t="s">
        <v>37</v>
      </c>
      <c r="H143" s="72"/>
      <c r="I143" s="73"/>
      <c r="J143" s="73"/>
      <c r="K143" s="74"/>
      <c r="L143" s="168"/>
      <c r="M143" s="168"/>
      <c r="N143" s="9"/>
      <c r="O143" s="71"/>
    </row>
    <row r="144" spans="1:15" ht="31.5" customHeight="1" hidden="1">
      <c r="A144" s="143"/>
      <c r="B144" s="144"/>
      <c r="C144" s="75"/>
      <c r="D144" s="93"/>
      <c r="E144" s="94"/>
      <c r="F144" s="68"/>
      <c r="G144" s="90"/>
      <c r="H144" s="72"/>
      <c r="I144" s="73"/>
      <c r="J144" s="73"/>
      <c r="K144" s="74"/>
      <c r="L144" s="55"/>
      <c r="M144" s="56"/>
      <c r="N144" s="57" t="e">
        <f>(L144/M144)-1</f>
        <v>#DIV/0!</v>
      </c>
      <c r="O144" s="169" t="e">
        <f>VLOOKUP(A144,Direct,5,FALSE)</f>
        <v>#N/A</v>
      </c>
    </row>
    <row r="145" spans="1:15" ht="31.5" customHeight="1" hidden="1">
      <c r="A145" s="131"/>
      <c r="B145" s="132"/>
      <c r="C145" s="75"/>
      <c r="D145" s="99"/>
      <c r="E145" s="100"/>
      <c r="F145" s="63"/>
      <c r="G145" s="67" t="e">
        <f>VLOOKUP(A144,Direct,4,FALSE)</f>
        <v>#N/A</v>
      </c>
      <c r="H145" s="72"/>
      <c r="I145" s="73"/>
      <c r="J145" s="73"/>
      <c r="K145" s="74"/>
      <c r="L145" s="72"/>
      <c r="M145" s="73"/>
      <c r="N145" s="73"/>
      <c r="O145" s="169"/>
    </row>
    <row r="146" spans="1:15" ht="31.5" customHeight="1" hidden="1">
      <c r="A146" s="145" t="s">
        <v>38</v>
      </c>
      <c r="B146" s="146"/>
      <c r="C146" s="75"/>
      <c r="D146" s="93"/>
      <c r="E146" s="94"/>
      <c r="F146" s="68"/>
      <c r="G146" s="90"/>
      <c r="H146" s="72"/>
      <c r="I146" s="73"/>
      <c r="J146" s="73"/>
      <c r="K146" s="74"/>
      <c r="L146" s="72"/>
      <c r="M146" s="73"/>
      <c r="N146" s="73"/>
      <c r="O146" s="71"/>
    </row>
    <row r="147" spans="1:15" ht="31.5" customHeight="1" hidden="1">
      <c r="A147" s="101"/>
      <c r="B147" s="102" t="s">
        <v>85</v>
      </c>
      <c r="C147" s="75"/>
      <c r="D147" s="103">
        <f>SUM(D141:D146)</f>
        <v>0</v>
      </c>
      <c r="E147" s="104" t="s">
        <v>75</v>
      </c>
      <c r="F147" s="68"/>
      <c r="G147" s="90"/>
      <c r="H147" s="72"/>
      <c r="I147" s="73"/>
      <c r="J147" s="73"/>
      <c r="K147" s="74"/>
      <c r="L147" s="72"/>
      <c r="M147" s="73"/>
      <c r="N147" s="73"/>
      <c r="O147" s="71"/>
    </row>
    <row r="148" spans="1:15" ht="31.5" customHeight="1" hidden="1">
      <c r="A148" s="101"/>
      <c r="B148" s="102" t="s">
        <v>86</v>
      </c>
      <c r="C148" s="75"/>
      <c r="D148" s="103"/>
      <c r="E148" s="104"/>
      <c r="F148" s="68"/>
      <c r="G148" s="98"/>
      <c r="H148" s="72"/>
      <c r="I148" s="73"/>
      <c r="J148" s="73"/>
      <c r="K148" s="74"/>
      <c r="L148" s="72"/>
      <c r="M148" s="73"/>
      <c r="N148" s="73"/>
      <c r="O148" s="71"/>
    </row>
    <row r="149" spans="1:15" ht="31.5" customHeight="1" hidden="1">
      <c r="A149" s="101"/>
      <c r="B149" s="102" t="s">
        <v>87</v>
      </c>
      <c r="C149" s="75"/>
      <c r="D149" s="103">
        <f>D137+D147</f>
        <v>0</v>
      </c>
      <c r="E149" s="104" t="s">
        <v>76</v>
      </c>
      <c r="F149" s="68"/>
      <c r="G149" s="102"/>
      <c r="H149" s="72"/>
      <c r="I149" s="73"/>
      <c r="J149" s="73"/>
      <c r="K149" s="74"/>
      <c r="L149" s="72"/>
      <c r="M149" s="73"/>
      <c r="N149" s="73"/>
      <c r="O149" s="71"/>
    </row>
    <row r="150" spans="1:15" ht="15.75" customHeight="1" hidden="1" thickBot="1">
      <c r="A150" s="105"/>
      <c r="B150" s="106" t="s">
        <v>96</v>
      </c>
      <c r="C150" s="107"/>
      <c r="D150" s="108"/>
      <c r="E150" s="109"/>
      <c r="F150" s="110"/>
      <c r="G150" s="111"/>
      <c r="H150" s="112"/>
      <c r="I150" s="113"/>
      <c r="J150" s="113"/>
      <c r="K150" s="111"/>
      <c r="L150" s="112"/>
      <c r="M150" s="113"/>
      <c r="N150" s="113"/>
      <c r="O150" s="117"/>
    </row>
    <row r="151" ht="15.75" customHeight="1" hidden="1" thickTop="1"/>
    <row r="152" ht="15.75" customHeight="1"/>
    <row r="153" ht="15.75" customHeight="1"/>
    <row r="154" ht="15.75" customHeight="1" hidden="1"/>
    <row r="155" spans="1:15" ht="15.75" customHeight="1" hidden="1">
      <c r="A155" s="114" t="s">
        <v>92</v>
      </c>
      <c r="B155" s="1"/>
      <c r="C155" s="5"/>
      <c r="D155" s="2"/>
      <c r="E155" s="2"/>
      <c r="F155" s="3"/>
      <c r="G155" s="2"/>
      <c r="H155" s="2"/>
      <c r="I155" s="2"/>
      <c r="J155" s="2"/>
      <c r="K155" s="2"/>
      <c r="L155" s="4"/>
      <c r="M155" s="4"/>
      <c r="N155" s="4"/>
      <c r="O155" s="2"/>
    </row>
    <row r="156" spans="1:15" ht="15.75" customHeight="1" hidden="1">
      <c r="A156" s="116" t="s">
        <v>93</v>
      </c>
      <c r="B156" s="155" t="str">
        <f>DirectCEAname</f>
        <v>Building Families - Hamilton, Humboldt, Wright</v>
      </c>
      <c r="C156" s="155"/>
      <c r="D156" s="2"/>
      <c r="E156" s="2"/>
      <c r="F156" s="3"/>
      <c r="G156" s="2"/>
      <c r="H156" s="2"/>
      <c r="I156" s="2"/>
      <c r="J156" s="2"/>
      <c r="K156" s="2"/>
      <c r="L156" s="4"/>
      <c r="M156" s="4"/>
      <c r="N156" s="4"/>
      <c r="O156" s="2"/>
    </row>
    <row r="157" ht="15.75" customHeight="1" hidden="1" thickBot="1"/>
    <row r="158" spans="1:15" ht="93.75" customHeight="1" hidden="1" thickBot="1" thickTop="1">
      <c r="A158" s="139" t="s">
        <v>67</v>
      </c>
      <c r="B158" s="159"/>
      <c r="C158" s="45" t="s">
        <v>62</v>
      </c>
      <c r="D158" s="138" t="s">
        <v>94</v>
      </c>
      <c r="E158" s="138"/>
      <c r="F158" s="139" t="s">
        <v>1</v>
      </c>
      <c r="G158" s="140"/>
      <c r="H158" s="138" t="s">
        <v>2</v>
      </c>
      <c r="I158" s="138"/>
      <c r="J158" s="138"/>
      <c r="K158" s="138"/>
      <c r="L158" s="138" t="s">
        <v>3</v>
      </c>
      <c r="M158" s="138"/>
      <c r="N158" s="138"/>
      <c r="O158" s="138"/>
    </row>
    <row r="159" spans="1:15" ht="49.5" customHeight="1" hidden="1" thickBot="1" thickTop="1">
      <c r="A159" s="160"/>
      <c r="B159" s="161"/>
      <c r="C159" s="46"/>
      <c r="D159" s="47" t="s">
        <v>12</v>
      </c>
      <c r="E159" s="48" t="s">
        <v>19</v>
      </c>
      <c r="F159" s="47" t="s">
        <v>4</v>
      </c>
      <c r="G159" s="48" t="s">
        <v>5</v>
      </c>
      <c r="H159" s="47" t="s">
        <v>6</v>
      </c>
      <c r="I159" s="47" t="s">
        <v>23</v>
      </c>
      <c r="J159" s="47" t="s">
        <v>7</v>
      </c>
      <c r="K159" s="47" t="s">
        <v>8</v>
      </c>
      <c r="L159" s="47" t="s">
        <v>6</v>
      </c>
      <c r="M159" s="47" t="s">
        <v>23</v>
      </c>
      <c r="N159" s="47" t="s">
        <v>7</v>
      </c>
      <c r="O159" s="49" t="s">
        <v>9</v>
      </c>
    </row>
    <row r="160" spans="1:15" ht="31.5" customHeight="1" hidden="1" thickTop="1">
      <c r="A160" s="162" t="s">
        <v>57</v>
      </c>
      <c r="B160" s="163"/>
      <c r="C160" s="156"/>
      <c r="D160" s="50"/>
      <c r="E160" s="51" t="s">
        <v>66</v>
      </c>
      <c r="F160" s="165" t="s">
        <v>21</v>
      </c>
      <c r="G160" s="166"/>
      <c r="H160" s="52"/>
      <c r="I160" s="53"/>
      <c r="J160" s="54"/>
      <c r="K160" s="54"/>
      <c r="L160" s="55"/>
      <c r="M160" s="56"/>
      <c r="N160" s="57" t="e">
        <f>L160/M160</f>
        <v>#DIV/0!</v>
      </c>
      <c r="O160" s="164" t="e">
        <f>VLOOKUP($A$174,Direct,2,FALSE)</f>
        <v>#N/A</v>
      </c>
    </row>
    <row r="161" spans="1:15" ht="31.5" customHeight="1" hidden="1">
      <c r="A161" s="143"/>
      <c r="B161" s="144"/>
      <c r="C161" s="157"/>
      <c r="D161" s="50"/>
      <c r="E161" s="58" t="s">
        <v>63</v>
      </c>
      <c r="F161" s="59"/>
      <c r="G161" s="60" t="s">
        <v>20</v>
      </c>
      <c r="H161" s="55"/>
      <c r="I161" s="61">
        <f>F168</f>
        <v>0</v>
      </c>
      <c r="J161" s="57" t="e">
        <f>H161/I161</f>
        <v>#DIV/0!</v>
      </c>
      <c r="K161" s="74" t="s">
        <v>27</v>
      </c>
      <c r="L161" s="63"/>
      <c r="M161" s="64"/>
      <c r="N161" s="65"/>
      <c r="O161" s="147"/>
    </row>
    <row r="162" spans="1:15" ht="31.5" customHeight="1" hidden="1">
      <c r="A162" s="141"/>
      <c r="B162" s="142"/>
      <c r="C162" s="157"/>
      <c r="D162" s="50"/>
      <c r="E162" s="66" t="s">
        <v>15</v>
      </c>
      <c r="F162" s="59"/>
      <c r="G162" s="67" t="s">
        <v>68</v>
      </c>
      <c r="H162" s="68"/>
      <c r="I162" s="69"/>
      <c r="J162" s="65"/>
      <c r="K162" s="70"/>
      <c r="L162" s="68"/>
      <c r="M162" s="69"/>
      <c r="N162" s="65"/>
      <c r="O162" s="71"/>
    </row>
    <row r="163" spans="1:15" ht="31.5" customHeight="1" hidden="1">
      <c r="A163" s="135" t="s">
        <v>10</v>
      </c>
      <c r="B163" s="136"/>
      <c r="C163" s="158"/>
      <c r="D163" s="50"/>
      <c r="E163" s="66" t="s">
        <v>16</v>
      </c>
      <c r="F163" s="59"/>
      <c r="G163" s="67" t="s">
        <v>69</v>
      </c>
      <c r="H163" s="72"/>
      <c r="I163" s="73"/>
      <c r="J163" s="73"/>
      <c r="K163" s="129" t="s">
        <v>97</v>
      </c>
      <c r="L163" s="55"/>
      <c r="M163" s="56"/>
      <c r="N163" s="57" t="e">
        <f>L163/M163</f>
        <v>#DIV/0!</v>
      </c>
      <c r="O163" s="148" t="e">
        <f>VLOOKUP($A$174,Direct,3,FALSE)</f>
        <v>#N/A</v>
      </c>
    </row>
    <row r="164" spans="1:15" ht="31.5" customHeight="1" hidden="1">
      <c r="A164" s="143"/>
      <c r="B164" s="144"/>
      <c r="C164" s="75"/>
      <c r="D164" s="50"/>
      <c r="E164" s="66" t="s">
        <v>17</v>
      </c>
      <c r="F164" s="59"/>
      <c r="G164" s="67" t="s">
        <v>70</v>
      </c>
      <c r="H164" s="76"/>
      <c r="I164" s="76"/>
      <c r="J164" s="76"/>
      <c r="K164" s="76"/>
      <c r="L164" s="77"/>
      <c r="M164" s="78"/>
      <c r="N164" s="79"/>
      <c r="O164" s="148"/>
    </row>
    <row r="165" spans="1:15" ht="31.5" customHeight="1" hidden="1">
      <c r="A165" s="141"/>
      <c r="B165" s="142"/>
      <c r="C165" s="75"/>
      <c r="D165" s="50"/>
      <c r="E165" s="66" t="s">
        <v>18</v>
      </c>
      <c r="F165" s="59"/>
      <c r="G165" s="67" t="s">
        <v>71</v>
      </c>
      <c r="H165" s="55"/>
      <c r="I165" s="80">
        <f>H161</f>
        <v>0</v>
      </c>
      <c r="J165" s="57" t="e">
        <f>H165/I165</f>
        <v>#DIV/0!</v>
      </c>
      <c r="K165" s="137" t="s">
        <v>28</v>
      </c>
      <c r="L165" s="63"/>
      <c r="M165" s="64"/>
      <c r="N165" s="65"/>
      <c r="O165" s="148"/>
    </row>
    <row r="166" spans="1:15" ht="31.5" customHeight="1" hidden="1">
      <c r="A166" s="135" t="s">
        <v>11</v>
      </c>
      <c r="B166" s="136"/>
      <c r="C166" s="75"/>
      <c r="D166" s="50"/>
      <c r="E166" s="66" t="s">
        <v>64</v>
      </c>
      <c r="F166" s="59"/>
      <c r="G166" s="67" t="s">
        <v>72</v>
      </c>
      <c r="H166" s="63"/>
      <c r="I166" s="64"/>
      <c r="J166" s="65"/>
      <c r="K166" s="137"/>
      <c r="L166" s="72"/>
      <c r="M166" s="73"/>
      <c r="N166" s="73"/>
      <c r="O166" s="71"/>
    </row>
    <row r="167" spans="1:15" ht="31.5" customHeight="1" hidden="1">
      <c r="A167" s="149"/>
      <c r="B167" s="150"/>
      <c r="C167" s="75"/>
      <c r="D167" s="81">
        <f>SUM(D160:D166)</f>
        <v>0</v>
      </c>
      <c r="E167" s="82" t="s">
        <v>65</v>
      </c>
      <c r="F167" s="59"/>
      <c r="G167" s="67" t="s">
        <v>73</v>
      </c>
      <c r="H167" s="68"/>
      <c r="I167" s="69"/>
      <c r="J167" s="65"/>
      <c r="K167" s="137"/>
      <c r="L167" s="72"/>
      <c r="M167" s="73"/>
      <c r="N167" s="73"/>
      <c r="O167" s="83"/>
    </row>
    <row r="168" spans="1:15" ht="31.5" customHeight="1" hidden="1">
      <c r="A168" s="151"/>
      <c r="B168" s="152"/>
      <c r="C168" s="75"/>
      <c r="D168" s="76"/>
      <c r="E168" s="76"/>
      <c r="F168" s="68">
        <f>SUM(F161:F167)</f>
        <v>0</v>
      </c>
      <c r="G168" s="84" t="s">
        <v>22</v>
      </c>
      <c r="H168" s="72"/>
      <c r="I168" s="73"/>
      <c r="J168" s="73"/>
      <c r="K168" s="137"/>
      <c r="L168" s="55"/>
      <c r="M168" s="56"/>
      <c r="N168" s="57" t="e">
        <f>L168/M168</f>
        <v>#DIV/0!</v>
      </c>
      <c r="O168" s="148" t="e">
        <f>VLOOKUP($A$174,Direct,4,FALSE)</f>
        <v>#N/A</v>
      </c>
    </row>
    <row r="169" spans="1:15" ht="31.5" customHeight="1" hidden="1">
      <c r="A169" s="151"/>
      <c r="B169" s="152"/>
      <c r="C169" s="75"/>
      <c r="D169" s="133" t="s">
        <v>95</v>
      </c>
      <c r="E169" s="134"/>
      <c r="F169" s="68"/>
      <c r="G169" s="84"/>
      <c r="H169" s="72"/>
      <c r="I169" s="73"/>
      <c r="J169" s="73"/>
      <c r="K169" s="129" t="s">
        <v>97</v>
      </c>
      <c r="L169" s="85"/>
      <c r="M169" s="86"/>
      <c r="N169" s="87"/>
      <c r="O169" s="148"/>
    </row>
    <row r="170" spans="1:15" ht="24" customHeight="1" hidden="1">
      <c r="A170" s="151"/>
      <c r="B170" s="152"/>
      <c r="C170" s="75"/>
      <c r="D170" s="88" t="s">
        <v>12</v>
      </c>
      <c r="E170" s="89" t="s">
        <v>13</v>
      </c>
      <c r="F170" s="63"/>
      <c r="G170" s="90"/>
      <c r="H170" s="91"/>
      <c r="I170" s="92"/>
      <c r="J170" s="92"/>
      <c r="K170" s="79"/>
      <c r="L170" s="77"/>
      <c r="M170" s="78"/>
      <c r="N170" s="79"/>
      <c r="O170" s="148"/>
    </row>
    <row r="171" spans="1:15" ht="31.5" customHeight="1" hidden="1">
      <c r="A171" s="153"/>
      <c r="B171" s="154"/>
      <c r="C171" s="75"/>
      <c r="D171" s="93"/>
      <c r="E171" s="94"/>
      <c r="F171" s="95"/>
      <c r="G171" s="67" t="s">
        <v>24</v>
      </c>
      <c r="H171" s="91" t="s">
        <v>25</v>
      </c>
      <c r="I171" s="92" t="s">
        <v>77</v>
      </c>
      <c r="J171" s="92" t="s">
        <v>26</v>
      </c>
      <c r="K171" s="79"/>
      <c r="L171" s="167" t="e">
        <f>VLOOKUP(A174,Direct,6,FALSE)</f>
        <v>#N/A</v>
      </c>
      <c r="M171" s="167" t="e">
        <f>VLOOKUP(A174,Direct,7,FALSE)</f>
        <v>#N/A</v>
      </c>
      <c r="N171" s="65"/>
      <c r="O171" s="71"/>
    </row>
    <row r="172" spans="1:15" ht="31.5" customHeight="1" hidden="1">
      <c r="A172" s="141"/>
      <c r="B172" s="142"/>
      <c r="C172" s="75"/>
      <c r="D172" s="93"/>
      <c r="E172" s="94"/>
      <c r="F172" s="63"/>
      <c r="G172" s="90"/>
      <c r="H172" s="96">
        <f>D179</f>
        <v>0</v>
      </c>
      <c r="I172" s="61">
        <f>F168</f>
        <v>0</v>
      </c>
      <c r="J172" s="97" t="e">
        <f>H172/I172</f>
        <v>#DIV/0!</v>
      </c>
      <c r="K172" s="74" t="s">
        <v>74</v>
      </c>
      <c r="L172" s="167"/>
      <c r="M172" s="167"/>
      <c r="N172" s="9"/>
      <c r="O172" s="71"/>
    </row>
    <row r="173" spans="1:15" ht="31.5" customHeight="1" hidden="1">
      <c r="A173" s="135" t="s">
        <v>56</v>
      </c>
      <c r="B173" s="136"/>
      <c r="C173" s="75"/>
      <c r="D173" s="93"/>
      <c r="E173" s="94"/>
      <c r="F173" s="95"/>
      <c r="G173" s="67" t="s">
        <v>37</v>
      </c>
      <c r="H173" s="72"/>
      <c r="I173" s="73"/>
      <c r="J173" s="73"/>
      <c r="K173" s="74"/>
      <c r="L173" s="168"/>
      <c r="M173" s="168"/>
      <c r="N173" s="9"/>
      <c r="O173" s="71"/>
    </row>
    <row r="174" spans="1:15" ht="31.5" customHeight="1" hidden="1">
      <c r="A174" s="143"/>
      <c r="B174" s="144"/>
      <c r="C174" s="75"/>
      <c r="D174" s="93"/>
      <c r="E174" s="94"/>
      <c r="F174" s="68"/>
      <c r="G174" s="67"/>
      <c r="H174" s="72"/>
      <c r="I174" s="73"/>
      <c r="J174" s="73"/>
      <c r="K174" s="74"/>
      <c r="L174" s="55"/>
      <c r="M174" s="56"/>
      <c r="N174" s="57" t="e">
        <f>(L174/M174)-1</f>
        <v>#DIV/0!</v>
      </c>
      <c r="O174" s="169" t="e">
        <f>VLOOKUP(A174,Direct,5,FALSE)</f>
        <v>#N/A</v>
      </c>
    </row>
    <row r="175" spans="1:15" ht="31.5" customHeight="1" hidden="1">
      <c r="A175" s="131"/>
      <c r="B175" s="132"/>
      <c r="C175" s="75"/>
      <c r="D175" s="99"/>
      <c r="E175" s="100"/>
      <c r="F175" s="63"/>
      <c r="G175" s="67" t="e">
        <f>VLOOKUP(A174,Direct,4,FALSE)</f>
        <v>#N/A</v>
      </c>
      <c r="H175" s="72"/>
      <c r="I175" s="73"/>
      <c r="J175" s="73"/>
      <c r="K175" s="74"/>
      <c r="L175" s="72"/>
      <c r="M175" s="73"/>
      <c r="N175" s="73"/>
      <c r="O175" s="169"/>
    </row>
    <row r="176" spans="1:15" ht="31.5" customHeight="1" hidden="1">
      <c r="A176" s="145" t="s">
        <v>38</v>
      </c>
      <c r="B176" s="146"/>
      <c r="C176" s="75"/>
      <c r="D176" s="93"/>
      <c r="E176" s="94"/>
      <c r="F176" s="68"/>
      <c r="G176" s="90"/>
      <c r="H176" s="72"/>
      <c r="I176" s="73"/>
      <c r="J176" s="73"/>
      <c r="K176" s="74"/>
      <c r="L176" s="72"/>
      <c r="M176" s="73"/>
      <c r="N176" s="73"/>
      <c r="O176" s="71"/>
    </row>
    <row r="177" spans="1:15" ht="31.5" customHeight="1" hidden="1">
      <c r="A177" s="101"/>
      <c r="B177" s="102" t="s">
        <v>85</v>
      </c>
      <c r="C177" s="75"/>
      <c r="D177" s="103">
        <f>SUM(D171:D176)</f>
        <v>0</v>
      </c>
      <c r="E177" s="104" t="s">
        <v>75</v>
      </c>
      <c r="F177" s="68"/>
      <c r="G177" s="90"/>
      <c r="H177" s="72"/>
      <c r="I177" s="73"/>
      <c r="J177" s="73"/>
      <c r="K177" s="74"/>
      <c r="L177" s="72"/>
      <c r="M177" s="73"/>
      <c r="N177" s="73"/>
      <c r="O177" s="71"/>
    </row>
    <row r="178" spans="1:15" ht="31.5" customHeight="1" hidden="1">
      <c r="A178" s="101"/>
      <c r="B178" s="102" t="s">
        <v>86</v>
      </c>
      <c r="C178" s="75"/>
      <c r="D178" s="103"/>
      <c r="E178" s="104"/>
      <c r="F178" s="68"/>
      <c r="G178" s="98"/>
      <c r="H178" s="72"/>
      <c r="I178" s="73"/>
      <c r="J178" s="73"/>
      <c r="K178" s="74"/>
      <c r="L178" s="72"/>
      <c r="M178" s="73"/>
      <c r="N178" s="73"/>
      <c r="O178" s="71"/>
    </row>
    <row r="179" spans="1:15" ht="31.5" customHeight="1" hidden="1">
      <c r="A179" s="101"/>
      <c r="B179" s="102" t="s">
        <v>87</v>
      </c>
      <c r="C179" s="75"/>
      <c r="D179" s="103">
        <f>D167+D177</f>
        <v>0</v>
      </c>
      <c r="E179" s="104" t="s">
        <v>76</v>
      </c>
      <c r="F179" s="68"/>
      <c r="G179" s="102"/>
      <c r="H179" s="72"/>
      <c r="I179" s="73"/>
      <c r="J179" s="73"/>
      <c r="K179" s="74"/>
      <c r="L179" s="72"/>
      <c r="M179" s="73"/>
      <c r="N179" s="73"/>
      <c r="O179" s="71"/>
    </row>
    <row r="180" spans="1:15" ht="15" customHeight="1" hidden="1" thickBot="1">
      <c r="A180" s="105"/>
      <c r="B180" s="106" t="s">
        <v>96</v>
      </c>
      <c r="C180" s="107"/>
      <c r="D180" s="108"/>
      <c r="E180" s="109"/>
      <c r="F180" s="110"/>
      <c r="G180" s="111"/>
      <c r="H180" s="112"/>
      <c r="I180" s="113"/>
      <c r="J180" s="113"/>
      <c r="K180" s="111"/>
      <c r="L180" s="112"/>
      <c r="M180" s="113"/>
      <c r="N180" s="113"/>
      <c r="O180" s="117"/>
    </row>
    <row r="181" ht="15.75" customHeight="1" hidden="1" thickTop="1"/>
    <row r="182" ht="15.75" customHeight="1"/>
    <row r="183" ht="15.75" customHeight="1"/>
    <row r="184" ht="15.75" customHeight="1" hidden="1"/>
    <row r="185" spans="1:15" ht="15.75" customHeight="1" hidden="1">
      <c r="A185" s="114" t="s">
        <v>92</v>
      </c>
      <c r="B185" s="1"/>
      <c r="C185" s="5"/>
      <c r="D185" s="2"/>
      <c r="E185" s="2"/>
      <c r="F185" s="3"/>
      <c r="G185" s="2"/>
      <c r="H185" s="2"/>
      <c r="I185" s="2"/>
      <c r="J185" s="2"/>
      <c r="K185" s="2"/>
      <c r="L185" s="4"/>
      <c r="M185" s="4"/>
      <c r="N185" s="4"/>
      <c r="O185" s="2"/>
    </row>
    <row r="186" spans="1:15" ht="15.75" customHeight="1" hidden="1">
      <c r="A186" s="116" t="s">
        <v>93</v>
      </c>
      <c r="B186" s="155" t="str">
        <f>DirectCEAname</f>
        <v>Building Families - Hamilton, Humboldt, Wright</v>
      </c>
      <c r="C186" s="155"/>
      <c r="D186" s="2"/>
      <c r="E186" s="2"/>
      <c r="F186" s="3"/>
      <c r="G186" s="2"/>
      <c r="H186" s="2"/>
      <c r="I186" s="2"/>
      <c r="J186" s="2"/>
      <c r="K186" s="2"/>
      <c r="L186" s="4"/>
      <c r="M186" s="4"/>
      <c r="N186" s="4"/>
      <c r="O186" s="2"/>
    </row>
    <row r="187" ht="15.75" customHeight="1" hidden="1" thickBot="1"/>
    <row r="188" spans="1:15" ht="93.75" customHeight="1" hidden="1" thickBot="1" thickTop="1">
      <c r="A188" s="139" t="s">
        <v>67</v>
      </c>
      <c r="B188" s="159"/>
      <c r="C188" s="45" t="s">
        <v>62</v>
      </c>
      <c r="D188" s="138" t="s">
        <v>94</v>
      </c>
      <c r="E188" s="138"/>
      <c r="F188" s="139" t="s">
        <v>1</v>
      </c>
      <c r="G188" s="140"/>
      <c r="H188" s="138" t="s">
        <v>2</v>
      </c>
      <c r="I188" s="138"/>
      <c r="J188" s="138"/>
      <c r="K188" s="138"/>
      <c r="L188" s="138" t="s">
        <v>3</v>
      </c>
      <c r="M188" s="138"/>
      <c r="N188" s="138"/>
      <c r="O188" s="138"/>
    </row>
    <row r="189" spans="1:15" ht="49.5" customHeight="1" hidden="1" thickBot="1" thickTop="1">
      <c r="A189" s="160"/>
      <c r="B189" s="161"/>
      <c r="C189" s="46"/>
      <c r="D189" s="47" t="s">
        <v>12</v>
      </c>
      <c r="E189" s="48" t="s">
        <v>19</v>
      </c>
      <c r="F189" s="47" t="s">
        <v>4</v>
      </c>
      <c r="G189" s="48" t="s">
        <v>5</v>
      </c>
      <c r="H189" s="47" t="s">
        <v>6</v>
      </c>
      <c r="I189" s="47" t="s">
        <v>23</v>
      </c>
      <c r="J189" s="47" t="s">
        <v>7</v>
      </c>
      <c r="K189" s="47" t="s">
        <v>8</v>
      </c>
      <c r="L189" s="47" t="s">
        <v>6</v>
      </c>
      <c r="M189" s="47" t="s">
        <v>23</v>
      </c>
      <c r="N189" s="47" t="s">
        <v>7</v>
      </c>
      <c r="O189" s="49" t="s">
        <v>9</v>
      </c>
    </row>
    <row r="190" spans="1:15" ht="31.5" customHeight="1" hidden="1" thickTop="1">
      <c r="A190" s="162" t="s">
        <v>57</v>
      </c>
      <c r="B190" s="163"/>
      <c r="C190" s="156"/>
      <c r="D190" s="50"/>
      <c r="E190" s="51" t="s">
        <v>66</v>
      </c>
      <c r="F190" s="165" t="s">
        <v>21</v>
      </c>
      <c r="G190" s="166"/>
      <c r="H190" s="52"/>
      <c r="I190" s="53"/>
      <c r="J190" s="54"/>
      <c r="K190" s="54"/>
      <c r="L190" s="55"/>
      <c r="M190" s="56"/>
      <c r="N190" s="57" t="e">
        <f>L190/M190</f>
        <v>#DIV/0!</v>
      </c>
      <c r="O190" s="164" t="e">
        <f>VLOOKUP($A$204,Direct,2,FALSE)</f>
        <v>#N/A</v>
      </c>
    </row>
    <row r="191" spans="1:15" ht="31.5" customHeight="1" hidden="1">
      <c r="A191" s="143"/>
      <c r="B191" s="144"/>
      <c r="C191" s="157"/>
      <c r="D191" s="50"/>
      <c r="E191" s="58" t="s">
        <v>63</v>
      </c>
      <c r="F191" s="59"/>
      <c r="G191" s="60" t="s">
        <v>20</v>
      </c>
      <c r="H191" s="55"/>
      <c r="I191" s="61">
        <f>F198</f>
        <v>0</v>
      </c>
      <c r="J191" s="57" t="e">
        <f>H191/I191</f>
        <v>#DIV/0!</v>
      </c>
      <c r="K191" s="74" t="s">
        <v>27</v>
      </c>
      <c r="L191" s="63"/>
      <c r="M191" s="64"/>
      <c r="N191" s="65"/>
      <c r="O191" s="147"/>
    </row>
    <row r="192" spans="1:15" ht="31.5" customHeight="1" hidden="1">
      <c r="A192" s="141"/>
      <c r="B192" s="142"/>
      <c r="C192" s="157"/>
      <c r="D192" s="50"/>
      <c r="E192" s="66" t="s">
        <v>15</v>
      </c>
      <c r="F192" s="59"/>
      <c r="G192" s="67" t="s">
        <v>68</v>
      </c>
      <c r="H192" s="68"/>
      <c r="I192" s="69"/>
      <c r="J192" s="65"/>
      <c r="K192" s="70"/>
      <c r="L192" s="68"/>
      <c r="M192" s="69"/>
      <c r="N192" s="65"/>
      <c r="O192" s="71"/>
    </row>
    <row r="193" spans="1:15" ht="31.5" customHeight="1" hidden="1">
      <c r="A193" s="135" t="s">
        <v>10</v>
      </c>
      <c r="B193" s="136"/>
      <c r="C193" s="158"/>
      <c r="D193" s="50"/>
      <c r="E193" s="66" t="s">
        <v>16</v>
      </c>
      <c r="F193" s="59"/>
      <c r="G193" s="67" t="s">
        <v>69</v>
      </c>
      <c r="H193" s="72"/>
      <c r="I193" s="73"/>
      <c r="J193" s="73"/>
      <c r="K193" s="129" t="s">
        <v>97</v>
      </c>
      <c r="L193" s="55"/>
      <c r="M193" s="56"/>
      <c r="N193" s="57" t="e">
        <f>L193/M193</f>
        <v>#DIV/0!</v>
      </c>
      <c r="O193" s="148" t="e">
        <f>VLOOKUP($A$204,Direct,3,FALSE)</f>
        <v>#N/A</v>
      </c>
    </row>
    <row r="194" spans="1:15" ht="31.5" customHeight="1" hidden="1">
      <c r="A194" s="143"/>
      <c r="B194" s="144"/>
      <c r="C194" s="75"/>
      <c r="D194" s="50"/>
      <c r="E194" s="66" t="s">
        <v>17</v>
      </c>
      <c r="F194" s="59"/>
      <c r="G194" s="67" t="s">
        <v>70</v>
      </c>
      <c r="H194" s="76"/>
      <c r="I194" s="76"/>
      <c r="J194" s="76"/>
      <c r="K194" s="76"/>
      <c r="L194" s="77"/>
      <c r="M194" s="78"/>
      <c r="N194" s="79"/>
      <c r="O194" s="148"/>
    </row>
    <row r="195" spans="1:15" ht="31.5" customHeight="1" hidden="1">
      <c r="A195" s="141"/>
      <c r="B195" s="142"/>
      <c r="C195" s="75"/>
      <c r="D195" s="50"/>
      <c r="E195" s="66" t="s">
        <v>18</v>
      </c>
      <c r="F195" s="59"/>
      <c r="G195" s="67" t="s">
        <v>71</v>
      </c>
      <c r="H195" s="55"/>
      <c r="I195" s="80">
        <f>H191</f>
        <v>0</v>
      </c>
      <c r="J195" s="57" t="e">
        <f>H195/I195</f>
        <v>#DIV/0!</v>
      </c>
      <c r="K195" s="137" t="s">
        <v>28</v>
      </c>
      <c r="L195" s="63"/>
      <c r="M195" s="64"/>
      <c r="N195" s="65"/>
      <c r="O195" s="148"/>
    </row>
    <row r="196" spans="1:15" ht="31.5" customHeight="1" hidden="1">
      <c r="A196" s="135" t="s">
        <v>11</v>
      </c>
      <c r="B196" s="136"/>
      <c r="C196" s="75"/>
      <c r="D196" s="50"/>
      <c r="E196" s="66" t="s">
        <v>64</v>
      </c>
      <c r="F196" s="59"/>
      <c r="G196" s="67" t="s">
        <v>72</v>
      </c>
      <c r="H196" s="63"/>
      <c r="I196" s="64"/>
      <c r="J196" s="65"/>
      <c r="K196" s="137"/>
      <c r="L196" s="72"/>
      <c r="M196" s="73"/>
      <c r="N196" s="73"/>
      <c r="O196" s="71"/>
    </row>
    <row r="197" spans="1:15" ht="31.5" customHeight="1" hidden="1">
      <c r="A197" s="149"/>
      <c r="B197" s="150"/>
      <c r="C197" s="75"/>
      <c r="D197" s="81">
        <f>SUM(D190:D196)</f>
        <v>0</v>
      </c>
      <c r="E197" s="82" t="s">
        <v>65</v>
      </c>
      <c r="F197" s="59"/>
      <c r="G197" s="67" t="s">
        <v>73</v>
      </c>
      <c r="H197" s="68"/>
      <c r="I197" s="69"/>
      <c r="J197" s="65"/>
      <c r="K197" s="137"/>
      <c r="L197" s="72"/>
      <c r="M197" s="73"/>
      <c r="N197" s="73"/>
      <c r="O197" s="83"/>
    </row>
    <row r="198" spans="1:15" ht="31.5" customHeight="1" hidden="1">
      <c r="A198" s="151"/>
      <c r="B198" s="152"/>
      <c r="C198" s="75"/>
      <c r="D198" s="76"/>
      <c r="E198" s="76"/>
      <c r="F198" s="68">
        <f>SUM(F191:F197)</f>
        <v>0</v>
      </c>
      <c r="G198" s="84" t="s">
        <v>22</v>
      </c>
      <c r="H198" s="72"/>
      <c r="I198" s="73"/>
      <c r="J198" s="73"/>
      <c r="K198" s="137"/>
      <c r="L198" s="55"/>
      <c r="M198" s="56"/>
      <c r="N198" s="57" t="e">
        <f>L198/M198</f>
        <v>#DIV/0!</v>
      </c>
      <c r="O198" s="148" t="e">
        <f>VLOOKUP($A$204,Direct,4,FALSE)</f>
        <v>#N/A</v>
      </c>
    </row>
    <row r="199" spans="1:15" ht="31.5" customHeight="1" hidden="1">
      <c r="A199" s="151"/>
      <c r="B199" s="152"/>
      <c r="C199" s="75"/>
      <c r="D199" s="133" t="s">
        <v>95</v>
      </c>
      <c r="E199" s="134"/>
      <c r="F199" s="68"/>
      <c r="G199" s="84"/>
      <c r="H199" s="72"/>
      <c r="I199" s="73"/>
      <c r="J199" s="73"/>
      <c r="K199" s="129" t="s">
        <v>97</v>
      </c>
      <c r="L199" s="85"/>
      <c r="M199" s="86"/>
      <c r="N199" s="87"/>
      <c r="O199" s="148"/>
    </row>
    <row r="200" spans="1:15" ht="24" customHeight="1" hidden="1">
      <c r="A200" s="151"/>
      <c r="B200" s="152"/>
      <c r="C200" s="75"/>
      <c r="D200" s="88" t="s">
        <v>12</v>
      </c>
      <c r="E200" s="89" t="s">
        <v>13</v>
      </c>
      <c r="F200" s="63"/>
      <c r="G200" s="90"/>
      <c r="H200" s="91"/>
      <c r="I200" s="92"/>
      <c r="J200" s="92"/>
      <c r="K200" s="79"/>
      <c r="L200" s="77"/>
      <c r="M200" s="78"/>
      <c r="N200" s="79"/>
      <c r="O200" s="148"/>
    </row>
    <row r="201" spans="1:15" ht="31.5" customHeight="1" hidden="1">
      <c r="A201" s="153"/>
      <c r="B201" s="154"/>
      <c r="C201" s="75"/>
      <c r="D201" s="93"/>
      <c r="E201" s="94"/>
      <c r="F201" s="95"/>
      <c r="G201" s="84" t="s">
        <v>24</v>
      </c>
      <c r="H201" s="91" t="s">
        <v>25</v>
      </c>
      <c r="I201" s="92" t="s">
        <v>77</v>
      </c>
      <c r="J201" s="92" t="s">
        <v>26</v>
      </c>
      <c r="K201" s="79"/>
      <c r="L201" s="167" t="e">
        <f>VLOOKUP(A204,Direct,6,FALSE)</f>
        <v>#N/A</v>
      </c>
      <c r="M201" s="167" t="e">
        <f>VLOOKUP(A204,Direct,7,FALSE)</f>
        <v>#N/A</v>
      </c>
      <c r="N201" s="65"/>
      <c r="O201" s="71"/>
    </row>
    <row r="202" spans="1:15" ht="31.5" customHeight="1" hidden="1">
      <c r="A202" s="141"/>
      <c r="B202" s="142"/>
      <c r="C202" s="75"/>
      <c r="D202" s="93"/>
      <c r="E202" s="94"/>
      <c r="F202" s="63"/>
      <c r="G202" s="90"/>
      <c r="H202" s="96">
        <f>D209</f>
        <v>0</v>
      </c>
      <c r="I202" s="61">
        <f>F198</f>
        <v>0</v>
      </c>
      <c r="J202" s="97" t="e">
        <f>H202/I202</f>
        <v>#DIV/0!</v>
      </c>
      <c r="K202" s="74" t="s">
        <v>74</v>
      </c>
      <c r="L202" s="167"/>
      <c r="M202" s="167"/>
      <c r="N202" s="9"/>
      <c r="O202" s="71"/>
    </row>
    <row r="203" spans="1:15" ht="31.5" customHeight="1" hidden="1">
      <c r="A203" s="135" t="s">
        <v>56</v>
      </c>
      <c r="B203" s="136"/>
      <c r="C203" s="75"/>
      <c r="D203" s="93"/>
      <c r="E203" s="94"/>
      <c r="F203" s="95"/>
      <c r="G203" s="67" t="s">
        <v>37</v>
      </c>
      <c r="H203" s="72"/>
      <c r="I203" s="73"/>
      <c r="J203" s="73"/>
      <c r="K203" s="74"/>
      <c r="L203" s="168"/>
      <c r="M203" s="168"/>
      <c r="N203" s="9"/>
      <c r="O203" s="71"/>
    </row>
    <row r="204" spans="1:15" ht="31.5" customHeight="1" hidden="1">
      <c r="A204" s="143"/>
      <c r="B204" s="144"/>
      <c r="C204" s="75"/>
      <c r="D204" s="93"/>
      <c r="E204" s="94"/>
      <c r="F204" s="68"/>
      <c r="G204" s="90"/>
      <c r="H204" s="72"/>
      <c r="I204" s="73"/>
      <c r="J204" s="73"/>
      <c r="K204" s="74"/>
      <c r="L204" s="55"/>
      <c r="M204" s="56"/>
      <c r="N204" s="57" t="e">
        <f>(L204/M204)-1</f>
        <v>#DIV/0!</v>
      </c>
      <c r="O204" s="169" t="e">
        <f>VLOOKUP(A204,Direct,5,FALSE)</f>
        <v>#N/A</v>
      </c>
    </row>
    <row r="205" spans="1:15" ht="31.5" customHeight="1" hidden="1">
      <c r="A205" s="131"/>
      <c r="B205" s="132"/>
      <c r="C205" s="75"/>
      <c r="D205" s="99"/>
      <c r="E205" s="100"/>
      <c r="F205" s="63"/>
      <c r="G205" s="67" t="e">
        <f>VLOOKUP(A204,Direct,4,FALSE)</f>
        <v>#N/A</v>
      </c>
      <c r="H205" s="72"/>
      <c r="I205" s="73"/>
      <c r="J205" s="73"/>
      <c r="K205" s="74"/>
      <c r="L205" s="72"/>
      <c r="M205" s="73"/>
      <c r="N205" s="73"/>
      <c r="O205" s="169"/>
    </row>
    <row r="206" spans="1:15" ht="31.5" customHeight="1" hidden="1">
      <c r="A206" s="145" t="s">
        <v>38</v>
      </c>
      <c r="B206" s="146"/>
      <c r="C206" s="75"/>
      <c r="D206" s="93"/>
      <c r="E206" s="94"/>
      <c r="F206" s="68"/>
      <c r="G206" s="90"/>
      <c r="H206" s="72"/>
      <c r="I206" s="73"/>
      <c r="J206" s="73"/>
      <c r="K206" s="74"/>
      <c r="L206" s="72"/>
      <c r="M206" s="73"/>
      <c r="N206" s="73"/>
      <c r="O206" s="71"/>
    </row>
    <row r="207" spans="1:15" ht="31.5" customHeight="1" hidden="1">
      <c r="A207" s="101"/>
      <c r="B207" s="102" t="s">
        <v>85</v>
      </c>
      <c r="C207" s="75"/>
      <c r="D207" s="103">
        <f>SUM(D201:D206)</f>
        <v>0</v>
      </c>
      <c r="E207" s="104" t="s">
        <v>75</v>
      </c>
      <c r="F207" s="68"/>
      <c r="G207" s="90"/>
      <c r="H207" s="72"/>
      <c r="I207" s="73"/>
      <c r="J207" s="73"/>
      <c r="K207" s="74"/>
      <c r="L207" s="72"/>
      <c r="M207" s="73"/>
      <c r="N207" s="73"/>
      <c r="O207" s="71"/>
    </row>
    <row r="208" spans="1:15" ht="31.5" customHeight="1" hidden="1">
      <c r="A208" s="101"/>
      <c r="B208" s="102" t="s">
        <v>86</v>
      </c>
      <c r="C208" s="75"/>
      <c r="D208" s="103"/>
      <c r="E208" s="104"/>
      <c r="F208" s="68"/>
      <c r="G208" s="98"/>
      <c r="H208" s="72"/>
      <c r="I208" s="73"/>
      <c r="J208" s="73"/>
      <c r="K208" s="74"/>
      <c r="L208" s="72"/>
      <c r="M208" s="73"/>
      <c r="N208" s="73"/>
      <c r="O208" s="71"/>
    </row>
    <row r="209" spans="1:15" ht="31.5" customHeight="1" hidden="1">
      <c r="A209" s="101"/>
      <c r="B209" s="102" t="s">
        <v>87</v>
      </c>
      <c r="C209" s="75"/>
      <c r="D209" s="103">
        <f>D197+D207</f>
        <v>0</v>
      </c>
      <c r="E209" s="104" t="s">
        <v>76</v>
      </c>
      <c r="F209" s="68"/>
      <c r="G209" s="102"/>
      <c r="H209" s="72"/>
      <c r="I209" s="73"/>
      <c r="J209" s="73"/>
      <c r="K209" s="74"/>
      <c r="L209" s="72"/>
      <c r="M209" s="73"/>
      <c r="N209" s="73"/>
      <c r="O209" s="71"/>
    </row>
    <row r="210" spans="1:15" ht="15" customHeight="1" hidden="1" thickBot="1">
      <c r="A210" s="105"/>
      <c r="B210" s="106" t="s">
        <v>96</v>
      </c>
      <c r="C210" s="107"/>
      <c r="D210" s="108"/>
      <c r="E210" s="109"/>
      <c r="F210" s="110"/>
      <c r="G210" s="111"/>
      <c r="H210" s="112"/>
      <c r="I210" s="113"/>
      <c r="J210" s="113"/>
      <c r="K210" s="111"/>
      <c r="L210" s="112"/>
      <c r="M210" s="113"/>
      <c r="N210" s="113"/>
      <c r="O210" s="117"/>
    </row>
    <row r="211" ht="15.75" customHeight="1" hidden="1" thickTop="1"/>
    <row r="212" ht="15.75" customHeight="1"/>
    <row r="213" ht="15.75" customHeight="1"/>
    <row r="214" ht="15.75" customHeight="1" hidden="1"/>
    <row r="215" spans="1:15" ht="15.75" customHeight="1" hidden="1">
      <c r="A215" s="114" t="s">
        <v>92</v>
      </c>
      <c r="B215" s="1"/>
      <c r="C215" s="5"/>
      <c r="D215" s="2"/>
      <c r="E215" s="2"/>
      <c r="F215" s="3"/>
      <c r="G215" s="2"/>
      <c r="H215" s="2"/>
      <c r="I215" s="2"/>
      <c r="J215" s="2"/>
      <c r="K215" s="2"/>
      <c r="L215" s="4"/>
      <c r="M215" s="4"/>
      <c r="N215" s="4"/>
      <c r="O215" s="2"/>
    </row>
    <row r="216" spans="1:15" ht="15.75" customHeight="1" hidden="1">
      <c r="A216" s="116" t="s">
        <v>93</v>
      </c>
      <c r="B216" s="155" t="str">
        <f>DirectCEAname</f>
        <v>Building Families - Hamilton, Humboldt, Wright</v>
      </c>
      <c r="C216" s="155"/>
      <c r="D216" s="2"/>
      <c r="E216" s="2"/>
      <c r="F216" s="3"/>
      <c r="G216" s="2"/>
      <c r="H216" s="2"/>
      <c r="I216" s="2"/>
      <c r="J216" s="2"/>
      <c r="K216" s="2"/>
      <c r="L216" s="4"/>
      <c r="M216" s="4"/>
      <c r="N216" s="4"/>
      <c r="O216" s="2"/>
    </row>
    <row r="217" ht="15.75" customHeight="1" hidden="1" thickBot="1"/>
    <row r="218" spans="1:15" ht="93.75" customHeight="1" hidden="1" thickBot="1" thickTop="1">
      <c r="A218" s="139" t="s">
        <v>67</v>
      </c>
      <c r="B218" s="159"/>
      <c r="C218" s="45" t="s">
        <v>62</v>
      </c>
      <c r="D218" s="138" t="s">
        <v>94</v>
      </c>
      <c r="E218" s="138"/>
      <c r="F218" s="139" t="s">
        <v>1</v>
      </c>
      <c r="G218" s="140"/>
      <c r="H218" s="138" t="s">
        <v>2</v>
      </c>
      <c r="I218" s="138"/>
      <c r="J218" s="138"/>
      <c r="K218" s="138"/>
      <c r="L218" s="138" t="s">
        <v>3</v>
      </c>
      <c r="M218" s="138"/>
      <c r="N218" s="138"/>
      <c r="O218" s="138"/>
    </row>
    <row r="219" spans="1:15" ht="49.5" customHeight="1" hidden="1" thickBot="1" thickTop="1">
      <c r="A219" s="160"/>
      <c r="B219" s="161"/>
      <c r="C219" s="46"/>
      <c r="D219" s="47" t="s">
        <v>12</v>
      </c>
      <c r="E219" s="48" t="s">
        <v>19</v>
      </c>
      <c r="F219" s="47" t="s">
        <v>4</v>
      </c>
      <c r="G219" s="48" t="s">
        <v>5</v>
      </c>
      <c r="H219" s="47" t="s">
        <v>6</v>
      </c>
      <c r="I219" s="47" t="s">
        <v>23</v>
      </c>
      <c r="J219" s="47" t="s">
        <v>7</v>
      </c>
      <c r="K219" s="47" t="s">
        <v>8</v>
      </c>
      <c r="L219" s="47" t="s">
        <v>6</v>
      </c>
      <c r="M219" s="47" t="s">
        <v>23</v>
      </c>
      <c r="N219" s="47" t="s">
        <v>7</v>
      </c>
      <c r="O219" s="49" t="s">
        <v>9</v>
      </c>
    </row>
    <row r="220" spans="1:15" ht="31.5" customHeight="1" hidden="1" thickTop="1">
      <c r="A220" s="162" t="s">
        <v>57</v>
      </c>
      <c r="B220" s="163"/>
      <c r="C220" s="156"/>
      <c r="D220" s="50"/>
      <c r="E220" s="51" t="s">
        <v>66</v>
      </c>
      <c r="F220" s="165" t="s">
        <v>21</v>
      </c>
      <c r="G220" s="166"/>
      <c r="H220" s="52"/>
      <c r="I220" s="53"/>
      <c r="J220" s="54"/>
      <c r="K220" s="54"/>
      <c r="L220" s="55"/>
      <c r="M220" s="56"/>
      <c r="N220" s="57" t="e">
        <f>L220/M220</f>
        <v>#DIV/0!</v>
      </c>
      <c r="O220" s="164" t="e">
        <f>VLOOKUP($A$234,Direct,2,FALSE)</f>
        <v>#N/A</v>
      </c>
    </row>
    <row r="221" spans="1:15" ht="31.5" customHeight="1" hidden="1">
      <c r="A221" s="143"/>
      <c r="B221" s="144"/>
      <c r="C221" s="157"/>
      <c r="D221" s="50"/>
      <c r="E221" s="58" t="s">
        <v>63</v>
      </c>
      <c r="F221" s="59"/>
      <c r="G221" s="60" t="s">
        <v>20</v>
      </c>
      <c r="H221" s="55"/>
      <c r="I221" s="61">
        <f>F228</f>
        <v>0</v>
      </c>
      <c r="J221" s="57" t="e">
        <f>H221/I221</f>
        <v>#DIV/0!</v>
      </c>
      <c r="K221" s="74" t="s">
        <v>27</v>
      </c>
      <c r="L221" s="63"/>
      <c r="M221" s="64"/>
      <c r="N221" s="65"/>
      <c r="O221" s="147"/>
    </row>
    <row r="222" spans="1:15" ht="31.5" customHeight="1" hidden="1">
      <c r="A222" s="141"/>
      <c r="B222" s="142"/>
      <c r="C222" s="157"/>
      <c r="D222" s="50"/>
      <c r="E222" s="66" t="s">
        <v>15</v>
      </c>
      <c r="F222" s="59"/>
      <c r="G222" s="67" t="s">
        <v>68</v>
      </c>
      <c r="H222" s="68"/>
      <c r="I222" s="69"/>
      <c r="J222" s="65"/>
      <c r="K222" s="70"/>
      <c r="L222" s="68"/>
      <c r="M222" s="69"/>
      <c r="N222" s="65"/>
      <c r="O222" s="71"/>
    </row>
    <row r="223" spans="1:15" ht="31.5" customHeight="1" hidden="1">
      <c r="A223" s="135" t="s">
        <v>10</v>
      </c>
      <c r="B223" s="136"/>
      <c r="C223" s="158"/>
      <c r="D223" s="50"/>
      <c r="E223" s="66" t="s">
        <v>16</v>
      </c>
      <c r="F223" s="59"/>
      <c r="G223" s="67" t="s">
        <v>69</v>
      </c>
      <c r="H223" s="72"/>
      <c r="I223" s="73"/>
      <c r="J223" s="73"/>
      <c r="K223" s="129" t="s">
        <v>97</v>
      </c>
      <c r="L223" s="55"/>
      <c r="M223" s="56"/>
      <c r="N223" s="57" t="e">
        <f>L223/M223</f>
        <v>#DIV/0!</v>
      </c>
      <c r="O223" s="148" t="e">
        <f>VLOOKUP($A$234,Direct,3,FALSE)</f>
        <v>#N/A</v>
      </c>
    </row>
    <row r="224" spans="1:15" ht="31.5" customHeight="1" hidden="1">
      <c r="A224" s="143"/>
      <c r="B224" s="144"/>
      <c r="C224" s="75"/>
      <c r="D224" s="50"/>
      <c r="E224" s="66" t="s">
        <v>17</v>
      </c>
      <c r="F224" s="59"/>
      <c r="G224" s="67" t="s">
        <v>70</v>
      </c>
      <c r="H224" s="76"/>
      <c r="I224" s="76"/>
      <c r="J224" s="76"/>
      <c r="K224" s="76"/>
      <c r="L224" s="77"/>
      <c r="M224" s="78"/>
      <c r="N224" s="79"/>
      <c r="O224" s="148"/>
    </row>
    <row r="225" spans="1:15" ht="31.5" customHeight="1" hidden="1">
      <c r="A225" s="141"/>
      <c r="B225" s="142"/>
      <c r="C225" s="75"/>
      <c r="D225" s="50"/>
      <c r="E225" s="66" t="s">
        <v>18</v>
      </c>
      <c r="F225" s="59"/>
      <c r="G225" s="67" t="s">
        <v>71</v>
      </c>
      <c r="H225" s="55"/>
      <c r="I225" s="80">
        <f>H221</f>
        <v>0</v>
      </c>
      <c r="J225" s="57" t="e">
        <f>H225/I225</f>
        <v>#DIV/0!</v>
      </c>
      <c r="K225" s="137" t="s">
        <v>28</v>
      </c>
      <c r="L225" s="63"/>
      <c r="M225" s="64"/>
      <c r="N225" s="65"/>
      <c r="O225" s="148"/>
    </row>
    <row r="226" spans="1:15" ht="31.5" customHeight="1" hidden="1">
      <c r="A226" s="135" t="s">
        <v>11</v>
      </c>
      <c r="B226" s="136"/>
      <c r="C226" s="75"/>
      <c r="D226" s="50"/>
      <c r="E226" s="66" t="s">
        <v>64</v>
      </c>
      <c r="F226" s="59"/>
      <c r="G226" s="67" t="s">
        <v>72</v>
      </c>
      <c r="H226" s="63"/>
      <c r="I226" s="64"/>
      <c r="J226" s="65"/>
      <c r="K226" s="137"/>
      <c r="L226" s="72"/>
      <c r="M226" s="73"/>
      <c r="N226" s="73"/>
      <c r="O226" s="71"/>
    </row>
    <row r="227" spans="1:15" ht="31.5" customHeight="1" hidden="1">
      <c r="A227" s="149"/>
      <c r="B227" s="150"/>
      <c r="C227" s="75"/>
      <c r="D227" s="81">
        <f>SUM(D220:D226)</f>
        <v>0</v>
      </c>
      <c r="E227" s="82" t="s">
        <v>65</v>
      </c>
      <c r="F227" s="59"/>
      <c r="G227" s="67" t="s">
        <v>73</v>
      </c>
      <c r="H227" s="68"/>
      <c r="I227" s="69"/>
      <c r="J227" s="65"/>
      <c r="K227" s="137"/>
      <c r="L227" s="72"/>
      <c r="M227" s="73"/>
      <c r="N227" s="73"/>
      <c r="O227" s="83"/>
    </row>
    <row r="228" spans="1:15" ht="31.5" customHeight="1" hidden="1">
      <c r="A228" s="151"/>
      <c r="B228" s="152"/>
      <c r="C228" s="75"/>
      <c r="D228" s="76"/>
      <c r="E228" s="76"/>
      <c r="F228" s="68">
        <f>SUM(F221:F227)</f>
        <v>0</v>
      </c>
      <c r="G228" s="84" t="s">
        <v>22</v>
      </c>
      <c r="H228" s="72"/>
      <c r="I228" s="73"/>
      <c r="J228" s="73"/>
      <c r="K228" s="137"/>
      <c r="L228" s="55"/>
      <c r="M228" s="56"/>
      <c r="N228" s="57" t="e">
        <f>L228/M228</f>
        <v>#DIV/0!</v>
      </c>
      <c r="O228" s="148" t="e">
        <f>VLOOKUP($A$234,Direct,4,FALSE)</f>
        <v>#N/A</v>
      </c>
    </row>
    <row r="229" spans="1:15" ht="31.5" customHeight="1" hidden="1">
      <c r="A229" s="151"/>
      <c r="B229" s="152"/>
      <c r="C229" s="75"/>
      <c r="D229" s="133" t="s">
        <v>95</v>
      </c>
      <c r="E229" s="134"/>
      <c r="F229" s="68"/>
      <c r="G229" s="84"/>
      <c r="H229" s="72"/>
      <c r="I229" s="73"/>
      <c r="J229" s="73"/>
      <c r="K229" s="129" t="s">
        <v>97</v>
      </c>
      <c r="L229" s="85"/>
      <c r="M229" s="86"/>
      <c r="N229" s="87"/>
      <c r="O229" s="148"/>
    </row>
    <row r="230" spans="1:15" ht="24" customHeight="1" hidden="1">
      <c r="A230" s="151"/>
      <c r="B230" s="152"/>
      <c r="C230" s="75"/>
      <c r="D230" s="88" t="s">
        <v>12</v>
      </c>
      <c r="E230" s="89" t="s">
        <v>13</v>
      </c>
      <c r="F230" s="63"/>
      <c r="G230" s="90"/>
      <c r="H230" s="91"/>
      <c r="I230" s="92"/>
      <c r="J230" s="92"/>
      <c r="K230" s="79"/>
      <c r="L230" s="77"/>
      <c r="M230" s="78"/>
      <c r="N230" s="79"/>
      <c r="O230" s="148"/>
    </row>
    <row r="231" spans="1:15" ht="31.5" customHeight="1" hidden="1">
      <c r="A231" s="153"/>
      <c r="B231" s="154"/>
      <c r="C231" s="75"/>
      <c r="D231" s="93"/>
      <c r="E231" s="94"/>
      <c r="F231" s="95"/>
      <c r="G231" s="67" t="s">
        <v>24</v>
      </c>
      <c r="H231" s="91" t="s">
        <v>25</v>
      </c>
      <c r="I231" s="92" t="s">
        <v>77</v>
      </c>
      <c r="J231" s="92" t="s">
        <v>26</v>
      </c>
      <c r="K231" s="79"/>
      <c r="L231" s="167" t="e">
        <f>VLOOKUP(A234,Direct,6,FALSE)</f>
        <v>#N/A</v>
      </c>
      <c r="M231" s="167" t="e">
        <f>VLOOKUP(A234,Direct,7,FALSE)</f>
        <v>#N/A</v>
      </c>
      <c r="N231" s="65"/>
      <c r="O231" s="71"/>
    </row>
    <row r="232" spans="1:15" ht="31.5" customHeight="1" hidden="1">
      <c r="A232" s="141"/>
      <c r="B232" s="142"/>
      <c r="C232" s="75"/>
      <c r="D232" s="93"/>
      <c r="E232" s="94"/>
      <c r="F232" s="63"/>
      <c r="G232" s="90"/>
      <c r="H232" s="96">
        <f>D239</f>
        <v>0</v>
      </c>
      <c r="I232" s="61">
        <f>F228</f>
        <v>0</v>
      </c>
      <c r="J232" s="97" t="e">
        <f>H232/I232</f>
        <v>#DIV/0!</v>
      </c>
      <c r="K232" s="74" t="s">
        <v>74</v>
      </c>
      <c r="L232" s="167"/>
      <c r="M232" s="167"/>
      <c r="N232" s="9"/>
      <c r="O232" s="71"/>
    </row>
    <row r="233" spans="1:15" ht="31.5" customHeight="1" hidden="1">
      <c r="A233" s="135" t="s">
        <v>56</v>
      </c>
      <c r="B233" s="136"/>
      <c r="C233" s="75"/>
      <c r="D233" s="93"/>
      <c r="E233" s="94"/>
      <c r="F233" s="95"/>
      <c r="G233" s="67" t="s">
        <v>37</v>
      </c>
      <c r="H233" s="72"/>
      <c r="I233" s="73"/>
      <c r="J233" s="73"/>
      <c r="K233" s="74"/>
      <c r="L233" s="168"/>
      <c r="M233" s="168"/>
      <c r="N233" s="9"/>
      <c r="O233" s="71"/>
    </row>
    <row r="234" spans="1:15" ht="31.5" customHeight="1" hidden="1">
      <c r="A234" s="143"/>
      <c r="B234" s="144"/>
      <c r="C234" s="75"/>
      <c r="D234" s="93"/>
      <c r="E234" s="94"/>
      <c r="F234" s="68"/>
      <c r="G234" s="90"/>
      <c r="H234" s="72"/>
      <c r="I234" s="73"/>
      <c r="J234" s="73"/>
      <c r="K234" s="74"/>
      <c r="L234" s="55"/>
      <c r="M234" s="56"/>
      <c r="N234" s="57" t="e">
        <f>(L234/M234)-1</f>
        <v>#DIV/0!</v>
      </c>
      <c r="O234" s="169" t="e">
        <f>VLOOKUP(A234,Direct,5,FALSE)</f>
        <v>#N/A</v>
      </c>
    </row>
    <row r="235" spans="1:15" ht="31.5" customHeight="1" hidden="1">
      <c r="A235" s="131"/>
      <c r="B235" s="132"/>
      <c r="C235" s="75"/>
      <c r="D235" s="99"/>
      <c r="E235" s="100"/>
      <c r="F235" s="63"/>
      <c r="G235" s="67" t="e">
        <f>VLOOKUP(A234,Direct,4,FALSE)</f>
        <v>#N/A</v>
      </c>
      <c r="H235" s="72"/>
      <c r="I235" s="73"/>
      <c r="J235" s="73"/>
      <c r="K235" s="74"/>
      <c r="L235" s="72"/>
      <c r="M235" s="73"/>
      <c r="N235" s="73"/>
      <c r="O235" s="169"/>
    </row>
    <row r="236" spans="1:15" ht="31.5" customHeight="1" hidden="1">
      <c r="A236" s="145" t="s">
        <v>38</v>
      </c>
      <c r="B236" s="146"/>
      <c r="C236" s="75"/>
      <c r="D236" s="93"/>
      <c r="E236" s="94"/>
      <c r="F236" s="68"/>
      <c r="G236" s="90"/>
      <c r="H236" s="72"/>
      <c r="I236" s="73"/>
      <c r="J236" s="73"/>
      <c r="K236" s="74"/>
      <c r="L236" s="72"/>
      <c r="M236" s="73"/>
      <c r="N236" s="73"/>
      <c r="O236" s="71"/>
    </row>
    <row r="237" spans="1:15" ht="31.5" customHeight="1" hidden="1">
      <c r="A237" s="101"/>
      <c r="B237" s="102" t="s">
        <v>85</v>
      </c>
      <c r="C237" s="75"/>
      <c r="D237" s="103">
        <f>SUM(D231:D236)</f>
        <v>0</v>
      </c>
      <c r="E237" s="104" t="s">
        <v>75</v>
      </c>
      <c r="F237" s="68"/>
      <c r="G237" s="90"/>
      <c r="H237" s="72"/>
      <c r="I237" s="73"/>
      <c r="J237" s="73"/>
      <c r="K237" s="74"/>
      <c r="L237" s="72"/>
      <c r="M237" s="73"/>
      <c r="N237" s="73"/>
      <c r="O237" s="71"/>
    </row>
    <row r="238" spans="1:15" ht="31.5" customHeight="1" hidden="1">
      <c r="A238" s="101"/>
      <c r="B238" s="102" t="s">
        <v>86</v>
      </c>
      <c r="C238" s="75"/>
      <c r="D238" s="103"/>
      <c r="E238" s="104"/>
      <c r="F238" s="68"/>
      <c r="G238" s="98"/>
      <c r="H238" s="72"/>
      <c r="I238" s="73"/>
      <c r="J238" s="73"/>
      <c r="K238" s="74"/>
      <c r="L238" s="72"/>
      <c r="M238" s="73"/>
      <c r="N238" s="73"/>
      <c r="O238" s="71"/>
    </row>
    <row r="239" spans="1:15" ht="31.5" customHeight="1" hidden="1">
      <c r="A239" s="101"/>
      <c r="B239" s="102" t="s">
        <v>87</v>
      </c>
      <c r="C239" s="75"/>
      <c r="D239" s="103">
        <f>D227+D237</f>
        <v>0</v>
      </c>
      <c r="E239" s="104" t="s">
        <v>76</v>
      </c>
      <c r="F239" s="68"/>
      <c r="G239" s="102"/>
      <c r="H239" s="72"/>
      <c r="I239" s="73"/>
      <c r="J239" s="73"/>
      <c r="K239" s="74"/>
      <c r="L239" s="72"/>
      <c r="M239" s="73"/>
      <c r="N239" s="73"/>
      <c r="O239" s="71"/>
    </row>
    <row r="240" spans="1:15" ht="15" customHeight="1" hidden="1" thickBot="1">
      <c r="A240" s="105"/>
      <c r="B240" s="106" t="s">
        <v>96</v>
      </c>
      <c r="C240" s="107"/>
      <c r="D240" s="108"/>
      <c r="E240" s="109"/>
      <c r="F240" s="110"/>
      <c r="G240" s="111"/>
      <c r="H240" s="112"/>
      <c r="I240" s="113"/>
      <c r="J240" s="113"/>
      <c r="K240" s="111"/>
      <c r="L240" s="112"/>
      <c r="M240" s="113"/>
      <c r="N240" s="113"/>
      <c r="O240" s="117"/>
    </row>
    <row r="241" ht="15.75" customHeight="1" hidden="1" thickTop="1"/>
    <row r="242" ht="15.75" customHeight="1"/>
    <row r="243" ht="15.75" customHeight="1"/>
    <row r="244" ht="15.75" customHeight="1" hidden="1"/>
    <row r="245" spans="1:15" ht="15.75" customHeight="1" hidden="1">
      <c r="A245" s="114" t="s">
        <v>92</v>
      </c>
      <c r="B245" s="1"/>
      <c r="C245" s="5"/>
      <c r="D245" s="2"/>
      <c r="E245" s="2"/>
      <c r="F245" s="3"/>
      <c r="G245" s="2"/>
      <c r="H245" s="2"/>
      <c r="I245" s="2"/>
      <c r="J245" s="2"/>
      <c r="K245" s="2"/>
      <c r="L245" s="4"/>
      <c r="M245" s="4"/>
      <c r="N245" s="4"/>
      <c r="O245" s="2"/>
    </row>
    <row r="246" spans="1:15" ht="15.75" customHeight="1" hidden="1">
      <c r="A246" s="116" t="s">
        <v>93</v>
      </c>
      <c r="B246" s="155" t="str">
        <f>DirectCEAname</f>
        <v>Building Families - Hamilton, Humboldt, Wright</v>
      </c>
      <c r="C246" s="155"/>
      <c r="D246" s="2"/>
      <c r="E246" s="2"/>
      <c r="F246" s="3"/>
      <c r="G246" s="2"/>
      <c r="H246" s="2"/>
      <c r="I246" s="2"/>
      <c r="J246" s="2"/>
      <c r="K246" s="2"/>
      <c r="L246" s="4"/>
      <c r="M246" s="4"/>
      <c r="N246" s="4"/>
      <c r="O246" s="2"/>
    </row>
    <row r="247" ht="15.75" customHeight="1" hidden="1" thickBot="1"/>
    <row r="248" spans="1:15" ht="93.75" customHeight="1" hidden="1" thickBot="1" thickTop="1">
      <c r="A248" s="139" t="s">
        <v>67</v>
      </c>
      <c r="B248" s="159"/>
      <c r="C248" s="45" t="s">
        <v>62</v>
      </c>
      <c r="D248" s="138" t="s">
        <v>94</v>
      </c>
      <c r="E248" s="138"/>
      <c r="F248" s="139" t="s">
        <v>1</v>
      </c>
      <c r="G248" s="140"/>
      <c r="H248" s="138" t="s">
        <v>2</v>
      </c>
      <c r="I248" s="138"/>
      <c r="J248" s="138"/>
      <c r="K248" s="138"/>
      <c r="L248" s="138" t="s">
        <v>3</v>
      </c>
      <c r="M248" s="138"/>
      <c r="N248" s="138"/>
      <c r="O248" s="138"/>
    </row>
    <row r="249" spans="1:15" ht="49.5" customHeight="1" hidden="1" thickBot="1" thickTop="1">
      <c r="A249" s="160"/>
      <c r="B249" s="161"/>
      <c r="C249" s="46"/>
      <c r="D249" s="47" t="s">
        <v>12</v>
      </c>
      <c r="E249" s="48" t="s">
        <v>19</v>
      </c>
      <c r="F249" s="47" t="s">
        <v>4</v>
      </c>
      <c r="G249" s="48" t="s">
        <v>5</v>
      </c>
      <c r="H249" s="47" t="s">
        <v>6</v>
      </c>
      <c r="I249" s="47" t="s">
        <v>23</v>
      </c>
      <c r="J249" s="47" t="s">
        <v>7</v>
      </c>
      <c r="K249" s="47" t="s">
        <v>8</v>
      </c>
      <c r="L249" s="47" t="s">
        <v>6</v>
      </c>
      <c r="M249" s="47" t="s">
        <v>23</v>
      </c>
      <c r="N249" s="47" t="s">
        <v>7</v>
      </c>
      <c r="O249" s="49" t="s">
        <v>9</v>
      </c>
    </row>
    <row r="250" spans="1:15" ht="31.5" customHeight="1" hidden="1" thickTop="1">
      <c r="A250" s="162" t="s">
        <v>57</v>
      </c>
      <c r="B250" s="163"/>
      <c r="C250" s="156"/>
      <c r="D250" s="50"/>
      <c r="E250" s="51" t="s">
        <v>66</v>
      </c>
      <c r="F250" s="165" t="s">
        <v>21</v>
      </c>
      <c r="G250" s="166"/>
      <c r="H250" s="52"/>
      <c r="I250" s="53"/>
      <c r="J250" s="54"/>
      <c r="K250" s="54"/>
      <c r="L250" s="55"/>
      <c r="M250" s="56"/>
      <c r="N250" s="57" t="e">
        <f>L250/M250</f>
        <v>#DIV/0!</v>
      </c>
      <c r="O250" s="164" t="e">
        <f>VLOOKUP($A$264,Direct,2,FALSE)</f>
        <v>#N/A</v>
      </c>
    </row>
    <row r="251" spans="1:15" ht="31.5" customHeight="1" hidden="1">
      <c r="A251" s="143"/>
      <c r="B251" s="144"/>
      <c r="C251" s="157"/>
      <c r="D251" s="50"/>
      <c r="E251" s="58" t="s">
        <v>63</v>
      </c>
      <c r="F251" s="59"/>
      <c r="G251" s="60" t="s">
        <v>20</v>
      </c>
      <c r="H251" s="55"/>
      <c r="I251" s="61">
        <f>F258</f>
        <v>0</v>
      </c>
      <c r="J251" s="57" t="e">
        <f>H251/I251</f>
        <v>#DIV/0!</v>
      </c>
      <c r="K251" s="74" t="s">
        <v>27</v>
      </c>
      <c r="L251" s="63"/>
      <c r="M251" s="64"/>
      <c r="N251" s="65"/>
      <c r="O251" s="147"/>
    </row>
    <row r="252" spans="1:15" ht="31.5" customHeight="1" hidden="1">
      <c r="A252" s="141"/>
      <c r="B252" s="142"/>
      <c r="C252" s="157"/>
      <c r="D252" s="50"/>
      <c r="E252" s="66" t="s">
        <v>15</v>
      </c>
      <c r="F252" s="59"/>
      <c r="G252" s="67" t="s">
        <v>68</v>
      </c>
      <c r="H252" s="68"/>
      <c r="I252" s="69"/>
      <c r="J252" s="65"/>
      <c r="K252" s="70"/>
      <c r="L252" s="68"/>
      <c r="M252" s="69"/>
      <c r="N252" s="65"/>
      <c r="O252" s="71"/>
    </row>
    <row r="253" spans="1:15" ht="31.5" customHeight="1" hidden="1">
      <c r="A253" s="135" t="s">
        <v>10</v>
      </c>
      <c r="B253" s="136"/>
      <c r="C253" s="158"/>
      <c r="D253" s="50"/>
      <c r="E253" s="66" t="s">
        <v>16</v>
      </c>
      <c r="F253" s="59"/>
      <c r="G253" s="67" t="s">
        <v>69</v>
      </c>
      <c r="H253" s="72"/>
      <c r="I253" s="73"/>
      <c r="J253" s="73"/>
      <c r="K253" s="129" t="s">
        <v>97</v>
      </c>
      <c r="L253" s="55"/>
      <c r="M253" s="56"/>
      <c r="N253" s="57" t="e">
        <f>L253/M253</f>
        <v>#DIV/0!</v>
      </c>
      <c r="O253" s="148" t="e">
        <f>VLOOKUP($A$264,Direct,3,FALSE)</f>
        <v>#N/A</v>
      </c>
    </row>
    <row r="254" spans="1:15" ht="31.5" customHeight="1" hidden="1">
      <c r="A254" s="143"/>
      <c r="B254" s="144"/>
      <c r="C254" s="75"/>
      <c r="D254" s="50"/>
      <c r="E254" s="66" t="s">
        <v>17</v>
      </c>
      <c r="F254" s="59"/>
      <c r="G254" s="67" t="s">
        <v>70</v>
      </c>
      <c r="H254" s="76"/>
      <c r="I254" s="76"/>
      <c r="J254" s="76"/>
      <c r="K254" s="76"/>
      <c r="L254" s="77"/>
      <c r="M254" s="78"/>
      <c r="N254" s="79"/>
      <c r="O254" s="148"/>
    </row>
    <row r="255" spans="1:15" ht="31.5" customHeight="1" hidden="1">
      <c r="A255" s="141"/>
      <c r="B255" s="142"/>
      <c r="C255" s="75"/>
      <c r="D255" s="50"/>
      <c r="E255" s="66" t="s">
        <v>18</v>
      </c>
      <c r="F255" s="59"/>
      <c r="G255" s="67" t="s">
        <v>71</v>
      </c>
      <c r="H255" s="55"/>
      <c r="I255" s="80">
        <f>H251</f>
        <v>0</v>
      </c>
      <c r="J255" s="57" t="e">
        <f>H255/I255</f>
        <v>#DIV/0!</v>
      </c>
      <c r="K255" s="137" t="s">
        <v>28</v>
      </c>
      <c r="L255" s="63"/>
      <c r="M255" s="64"/>
      <c r="N255" s="65"/>
      <c r="O255" s="148"/>
    </row>
    <row r="256" spans="1:15" ht="31.5" customHeight="1" hidden="1">
      <c r="A256" s="135" t="s">
        <v>11</v>
      </c>
      <c r="B256" s="136"/>
      <c r="C256" s="75"/>
      <c r="D256" s="50"/>
      <c r="E256" s="66" t="s">
        <v>64</v>
      </c>
      <c r="F256" s="59"/>
      <c r="G256" s="67" t="s">
        <v>72</v>
      </c>
      <c r="H256" s="63"/>
      <c r="I256" s="64"/>
      <c r="J256" s="65"/>
      <c r="K256" s="137"/>
      <c r="L256" s="72"/>
      <c r="M256" s="73"/>
      <c r="N256" s="73"/>
      <c r="O256" s="71"/>
    </row>
    <row r="257" spans="1:15" ht="31.5" customHeight="1" hidden="1">
      <c r="A257" s="149"/>
      <c r="B257" s="150"/>
      <c r="C257" s="75"/>
      <c r="D257" s="81">
        <f>SUM(D250:D256)</f>
        <v>0</v>
      </c>
      <c r="E257" s="82" t="s">
        <v>65</v>
      </c>
      <c r="F257" s="59"/>
      <c r="G257" s="67" t="s">
        <v>73</v>
      </c>
      <c r="H257" s="68"/>
      <c r="I257" s="69"/>
      <c r="J257" s="65"/>
      <c r="K257" s="137"/>
      <c r="L257" s="72"/>
      <c r="M257" s="73"/>
      <c r="N257" s="73"/>
      <c r="O257" s="83"/>
    </row>
    <row r="258" spans="1:15" ht="31.5" customHeight="1" hidden="1">
      <c r="A258" s="151"/>
      <c r="B258" s="152"/>
      <c r="C258" s="75"/>
      <c r="D258" s="76"/>
      <c r="E258" s="76"/>
      <c r="F258" s="68">
        <f>SUM(F251:F257)</f>
        <v>0</v>
      </c>
      <c r="G258" s="84" t="s">
        <v>22</v>
      </c>
      <c r="H258" s="72"/>
      <c r="I258" s="73"/>
      <c r="J258" s="73"/>
      <c r="K258" s="137"/>
      <c r="L258" s="55"/>
      <c r="M258" s="56"/>
      <c r="N258" s="57" t="e">
        <f>L258/M258</f>
        <v>#DIV/0!</v>
      </c>
      <c r="O258" s="148" t="e">
        <f>VLOOKUP($A$264,Direct,4,FALSE)</f>
        <v>#N/A</v>
      </c>
    </row>
    <row r="259" spans="1:15" ht="31.5" customHeight="1" hidden="1">
      <c r="A259" s="151"/>
      <c r="B259" s="152"/>
      <c r="C259" s="75"/>
      <c r="D259" s="133" t="s">
        <v>95</v>
      </c>
      <c r="E259" s="134"/>
      <c r="F259" s="68"/>
      <c r="G259" s="84"/>
      <c r="H259" s="72"/>
      <c r="I259" s="73"/>
      <c r="J259" s="73"/>
      <c r="K259" s="129" t="s">
        <v>97</v>
      </c>
      <c r="L259" s="85"/>
      <c r="M259" s="86"/>
      <c r="N259" s="87"/>
      <c r="O259" s="148"/>
    </row>
    <row r="260" spans="1:15" ht="24" customHeight="1" hidden="1">
      <c r="A260" s="151"/>
      <c r="B260" s="152"/>
      <c r="C260" s="75"/>
      <c r="D260" s="88" t="s">
        <v>12</v>
      </c>
      <c r="E260" s="89" t="s">
        <v>13</v>
      </c>
      <c r="F260" s="63"/>
      <c r="G260" s="90"/>
      <c r="H260" s="91"/>
      <c r="I260" s="92"/>
      <c r="J260" s="92"/>
      <c r="K260" s="79"/>
      <c r="L260" s="77"/>
      <c r="M260" s="78"/>
      <c r="N260" s="79"/>
      <c r="O260" s="148"/>
    </row>
    <row r="261" spans="1:15" ht="31.5" customHeight="1" hidden="1">
      <c r="A261" s="153"/>
      <c r="B261" s="154"/>
      <c r="C261" s="75"/>
      <c r="D261" s="93"/>
      <c r="E261" s="94"/>
      <c r="F261" s="95"/>
      <c r="G261" s="124" t="s">
        <v>24</v>
      </c>
      <c r="H261" s="91" t="s">
        <v>25</v>
      </c>
      <c r="I261" s="92" t="s">
        <v>77</v>
      </c>
      <c r="J261" s="92" t="s">
        <v>26</v>
      </c>
      <c r="K261" s="79"/>
      <c r="L261" s="167" t="e">
        <f>VLOOKUP(A264,Direct,6,FALSE)</f>
        <v>#N/A</v>
      </c>
      <c r="M261" s="167" t="e">
        <f>VLOOKUP(A264,Direct,7,FALSE)</f>
        <v>#N/A</v>
      </c>
      <c r="N261" s="65"/>
      <c r="O261" s="71"/>
    </row>
    <row r="262" spans="1:15" ht="31.5" customHeight="1" hidden="1">
      <c r="A262" s="141"/>
      <c r="B262" s="142"/>
      <c r="C262" s="75"/>
      <c r="D262" s="93"/>
      <c r="E262" s="94"/>
      <c r="F262" s="63"/>
      <c r="G262" s="90"/>
      <c r="H262" s="96">
        <f>D269</f>
        <v>0</v>
      </c>
      <c r="I262" s="61">
        <f>F258</f>
        <v>0</v>
      </c>
      <c r="J262" s="97" t="e">
        <f>H262/I262</f>
        <v>#DIV/0!</v>
      </c>
      <c r="K262" s="74" t="s">
        <v>74</v>
      </c>
      <c r="L262" s="167"/>
      <c r="M262" s="167"/>
      <c r="N262" s="9"/>
      <c r="O262" s="71"/>
    </row>
    <row r="263" spans="1:15" ht="31.5" customHeight="1" hidden="1">
      <c r="A263" s="135" t="s">
        <v>56</v>
      </c>
      <c r="B263" s="136"/>
      <c r="C263" s="75"/>
      <c r="D263" s="93"/>
      <c r="E263" s="94"/>
      <c r="F263" s="95"/>
      <c r="G263" s="124" t="s">
        <v>37</v>
      </c>
      <c r="H263" s="72"/>
      <c r="I263" s="73"/>
      <c r="J263" s="73"/>
      <c r="K263" s="74"/>
      <c r="L263" s="168"/>
      <c r="M263" s="168"/>
      <c r="N263" s="9"/>
      <c r="O263" s="71"/>
    </row>
    <row r="264" spans="1:15" ht="31.5" customHeight="1" hidden="1">
      <c r="A264" s="143"/>
      <c r="B264" s="144"/>
      <c r="C264" s="75"/>
      <c r="D264" s="93"/>
      <c r="E264" s="94"/>
      <c r="F264" s="68"/>
      <c r="G264" s="90"/>
      <c r="H264" s="72"/>
      <c r="I264" s="73"/>
      <c r="J264" s="73"/>
      <c r="K264" s="74"/>
      <c r="L264" s="55"/>
      <c r="M264" s="56"/>
      <c r="N264" s="57" t="e">
        <f>(L264/M264)-1</f>
        <v>#DIV/0!</v>
      </c>
      <c r="O264" s="169" t="e">
        <f>VLOOKUP(A264,Direct,5,FALSE)</f>
        <v>#N/A</v>
      </c>
    </row>
    <row r="265" spans="1:15" ht="31.5" customHeight="1" hidden="1">
      <c r="A265" s="131"/>
      <c r="B265" s="132"/>
      <c r="C265" s="75"/>
      <c r="D265" s="99"/>
      <c r="E265" s="100"/>
      <c r="F265" s="63"/>
      <c r="G265" s="67" t="e">
        <f>VLOOKUP(A264,Direct,4,FALSE)</f>
        <v>#N/A</v>
      </c>
      <c r="H265" s="72"/>
      <c r="I265" s="73"/>
      <c r="J265" s="73"/>
      <c r="K265" s="74"/>
      <c r="L265" s="72"/>
      <c r="M265" s="73"/>
      <c r="N265" s="73"/>
      <c r="O265" s="169"/>
    </row>
    <row r="266" spans="1:15" ht="31.5" customHeight="1" hidden="1">
      <c r="A266" s="145" t="s">
        <v>38</v>
      </c>
      <c r="B266" s="146"/>
      <c r="C266" s="75"/>
      <c r="D266" s="93"/>
      <c r="E266" s="94"/>
      <c r="F266" s="68"/>
      <c r="G266" s="90"/>
      <c r="H266" s="72"/>
      <c r="I266" s="73"/>
      <c r="J266" s="73"/>
      <c r="K266" s="74"/>
      <c r="L266" s="72"/>
      <c r="M266" s="73"/>
      <c r="N266" s="73"/>
      <c r="O266" s="71"/>
    </row>
    <row r="267" spans="1:15" ht="31.5" customHeight="1" hidden="1">
      <c r="A267" s="101"/>
      <c r="B267" s="102" t="s">
        <v>85</v>
      </c>
      <c r="C267" s="75"/>
      <c r="D267" s="103">
        <f>SUM(D261:D266)</f>
        <v>0</v>
      </c>
      <c r="E267" s="104" t="s">
        <v>75</v>
      </c>
      <c r="F267" s="68"/>
      <c r="G267" s="90"/>
      <c r="H267" s="72"/>
      <c r="I267" s="73"/>
      <c r="J267" s="73"/>
      <c r="K267" s="74"/>
      <c r="L267" s="72"/>
      <c r="M267" s="73"/>
      <c r="N267" s="73"/>
      <c r="O267" s="71"/>
    </row>
    <row r="268" spans="1:15" ht="31.5" customHeight="1" hidden="1">
      <c r="A268" s="101"/>
      <c r="B268" s="102" t="s">
        <v>86</v>
      </c>
      <c r="C268" s="75"/>
      <c r="D268" s="103"/>
      <c r="E268" s="104"/>
      <c r="F268" s="68"/>
      <c r="G268" s="98"/>
      <c r="H268" s="72"/>
      <c r="I268" s="73"/>
      <c r="J268" s="73"/>
      <c r="K268" s="74"/>
      <c r="L268" s="72"/>
      <c r="M268" s="73"/>
      <c r="N268" s="73"/>
      <c r="O268" s="71"/>
    </row>
    <row r="269" spans="1:15" ht="31.5" customHeight="1" hidden="1">
      <c r="A269" s="101"/>
      <c r="B269" s="102" t="s">
        <v>87</v>
      </c>
      <c r="C269" s="75"/>
      <c r="D269" s="103">
        <f>D257+D267</f>
        <v>0</v>
      </c>
      <c r="E269" s="104" t="s">
        <v>76</v>
      </c>
      <c r="F269" s="68"/>
      <c r="G269" s="102"/>
      <c r="H269" s="72"/>
      <c r="I269" s="73"/>
      <c r="J269" s="73"/>
      <c r="K269" s="74"/>
      <c r="L269" s="72"/>
      <c r="M269" s="73"/>
      <c r="N269" s="73"/>
      <c r="O269" s="71"/>
    </row>
    <row r="270" spans="1:15" ht="15" customHeight="1" hidden="1" thickBot="1">
      <c r="A270" s="105"/>
      <c r="B270" s="106" t="s">
        <v>96</v>
      </c>
      <c r="C270" s="107"/>
      <c r="D270" s="108"/>
      <c r="E270" s="109"/>
      <c r="F270" s="110"/>
      <c r="G270" s="111"/>
      <c r="H270" s="112"/>
      <c r="I270" s="113"/>
      <c r="J270" s="113"/>
      <c r="K270" s="111"/>
      <c r="L270" s="112"/>
      <c r="M270" s="113"/>
      <c r="N270" s="113"/>
      <c r="O270" s="117"/>
    </row>
    <row r="271" ht="15.75" customHeight="1" hidden="1" thickTop="1"/>
    <row r="272" ht="15.75" customHeight="1"/>
    <row r="273" ht="15.75" customHeight="1"/>
    <row r="274" ht="15.75" customHeight="1" hidden="1"/>
    <row r="275" spans="1:15" ht="15.75" customHeight="1" hidden="1">
      <c r="A275" s="114" t="s">
        <v>92</v>
      </c>
      <c r="B275" s="1"/>
      <c r="C275" s="5"/>
      <c r="D275" s="2"/>
      <c r="E275" s="2"/>
      <c r="F275" s="3"/>
      <c r="G275" s="2"/>
      <c r="H275" s="2"/>
      <c r="I275" s="2"/>
      <c r="J275" s="2"/>
      <c r="K275" s="2"/>
      <c r="L275" s="4"/>
      <c r="M275" s="4"/>
      <c r="N275" s="4"/>
      <c r="O275" s="2"/>
    </row>
    <row r="276" spans="1:15" ht="15.75" customHeight="1" hidden="1">
      <c r="A276" s="116" t="s">
        <v>93</v>
      </c>
      <c r="B276" s="155" t="str">
        <f>DirectCEAname</f>
        <v>Building Families - Hamilton, Humboldt, Wright</v>
      </c>
      <c r="C276" s="155"/>
      <c r="D276" s="2"/>
      <c r="E276" s="2"/>
      <c r="F276" s="3"/>
      <c r="G276" s="2"/>
      <c r="H276" s="2"/>
      <c r="I276" s="2"/>
      <c r="J276" s="2"/>
      <c r="K276" s="2"/>
      <c r="L276" s="4"/>
      <c r="M276" s="4"/>
      <c r="N276" s="4"/>
      <c r="O276" s="2"/>
    </row>
    <row r="277" ht="15.75" customHeight="1" hidden="1" thickBot="1"/>
    <row r="278" spans="1:15" ht="93.75" customHeight="1" hidden="1" thickBot="1" thickTop="1">
      <c r="A278" s="139" t="s">
        <v>67</v>
      </c>
      <c r="B278" s="159"/>
      <c r="C278" s="45" t="s">
        <v>62</v>
      </c>
      <c r="D278" s="138" t="s">
        <v>94</v>
      </c>
      <c r="E278" s="138"/>
      <c r="F278" s="139" t="s">
        <v>1</v>
      </c>
      <c r="G278" s="140"/>
      <c r="H278" s="138" t="s">
        <v>2</v>
      </c>
      <c r="I278" s="138"/>
      <c r="J278" s="138"/>
      <c r="K278" s="138"/>
      <c r="L278" s="138" t="s">
        <v>3</v>
      </c>
      <c r="M278" s="138"/>
      <c r="N278" s="138"/>
      <c r="O278" s="138"/>
    </row>
    <row r="279" spans="1:15" ht="49.5" customHeight="1" hidden="1" thickBot="1" thickTop="1">
      <c r="A279" s="160"/>
      <c r="B279" s="161"/>
      <c r="C279" s="46"/>
      <c r="D279" s="47" t="s">
        <v>12</v>
      </c>
      <c r="E279" s="48" t="s">
        <v>19</v>
      </c>
      <c r="F279" s="47" t="s">
        <v>4</v>
      </c>
      <c r="G279" s="48" t="s">
        <v>5</v>
      </c>
      <c r="H279" s="47" t="s">
        <v>6</v>
      </c>
      <c r="I279" s="47" t="s">
        <v>23</v>
      </c>
      <c r="J279" s="47" t="s">
        <v>7</v>
      </c>
      <c r="K279" s="47" t="s">
        <v>8</v>
      </c>
      <c r="L279" s="47" t="s">
        <v>6</v>
      </c>
      <c r="M279" s="47" t="s">
        <v>23</v>
      </c>
      <c r="N279" s="47" t="s">
        <v>7</v>
      </c>
      <c r="O279" s="49" t="s">
        <v>9</v>
      </c>
    </row>
    <row r="280" spans="1:15" ht="31.5" customHeight="1" hidden="1" thickTop="1">
      <c r="A280" s="162" t="s">
        <v>57</v>
      </c>
      <c r="B280" s="163"/>
      <c r="C280" s="156"/>
      <c r="D280" s="50"/>
      <c r="E280" s="51" t="s">
        <v>66</v>
      </c>
      <c r="F280" s="165" t="s">
        <v>21</v>
      </c>
      <c r="G280" s="166"/>
      <c r="H280" s="52"/>
      <c r="I280" s="53"/>
      <c r="J280" s="54"/>
      <c r="K280" s="54"/>
      <c r="L280" s="55"/>
      <c r="M280" s="56"/>
      <c r="N280" s="57" t="e">
        <f>L280/M280</f>
        <v>#DIV/0!</v>
      </c>
      <c r="O280" s="164" t="e">
        <f>VLOOKUP($A$294,Direct,2,FALSE)</f>
        <v>#N/A</v>
      </c>
    </row>
    <row r="281" spans="1:15" ht="31.5" customHeight="1" hidden="1">
      <c r="A281" s="143"/>
      <c r="B281" s="144"/>
      <c r="C281" s="157"/>
      <c r="D281" s="50"/>
      <c r="E281" s="58" t="s">
        <v>63</v>
      </c>
      <c r="F281" s="59"/>
      <c r="G281" s="60" t="s">
        <v>20</v>
      </c>
      <c r="H281" s="55"/>
      <c r="I281" s="61">
        <f>F288</f>
        <v>0</v>
      </c>
      <c r="J281" s="57" t="e">
        <f>H281/I281</f>
        <v>#DIV/0!</v>
      </c>
      <c r="K281" s="74" t="s">
        <v>27</v>
      </c>
      <c r="L281" s="63"/>
      <c r="M281" s="64"/>
      <c r="N281" s="65"/>
      <c r="O281" s="147"/>
    </row>
    <row r="282" spans="1:15" ht="31.5" customHeight="1" hidden="1">
      <c r="A282" s="141"/>
      <c r="B282" s="142"/>
      <c r="C282" s="157"/>
      <c r="D282" s="50"/>
      <c r="E282" s="66" t="s">
        <v>15</v>
      </c>
      <c r="F282" s="59"/>
      <c r="G282" s="67" t="s">
        <v>68</v>
      </c>
      <c r="H282" s="68"/>
      <c r="I282" s="69"/>
      <c r="J282" s="65"/>
      <c r="K282" s="70"/>
      <c r="L282" s="68"/>
      <c r="M282" s="69"/>
      <c r="N282" s="65"/>
      <c r="O282" s="71"/>
    </row>
    <row r="283" spans="1:15" ht="31.5" customHeight="1" hidden="1">
      <c r="A283" s="135" t="s">
        <v>10</v>
      </c>
      <c r="B283" s="136"/>
      <c r="C283" s="158"/>
      <c r="D283" s="50"/>
      <c r="E283" s="66" t="s">
        <v>16</v>
      </c>
      <c r="F283" s="59"/>
      <c r="G283" s="67" t="s">
        <v>69</v>
      </c>
      <c r="H283" s="72"/>
      <c r="I283" s="73"/>
      <c r="J283" s="73"/>
      <c r="K283" s="129" t="s">
        <v>97</v>
      </c>
      <c r="L283" s="55"/>
      <c r="M283" s="56"/>
      <c r="N283" s="57" t="e">
        <f>L283/M283</f>
        <v>#DIV/0!</v>
      </c>
      <c r="O283" s="148" t="e">
        <f>VLOOKUP($A$294,Direct,3,FALSE)</f>
        <v>#N/A</v>
      </c>
    </row>
    <row r="284" spans="1:15" ht="31.5" customHeight="1" hidden="1">
      <c r="A284" s="143"/>
      <c r="B284" s="144"/>
      <c r="C284" s="75"/>
      <c r="D284" s="50"/>
      <c r="E284" s="66" t="s">
        <v>17</v>
      </c>
      <c r="F284" s="59"/>
      <c r="G284" s="67" t="s">
        <v>70</v>
      </c>
      <c r="H284" s="76"/>
      <c r="I284" s="76"/>
      <c r="J284" s="76"/>
      <c r="K284" s="76"/>
      <c r="L284" s="77"/>
      <c r="M284" s="78"/>
      <c r="N284" s="79"/>
      <c r="O284" s="148"/>
    </row>
    <row r="285" spans="1:15" ht="31.5" customHeight="1" hidden="1">
      <c r="A285" s="141"/>
      <c r="B285" s="142"/>
      <c r="C285" s="75"/>
      <c r="D285" s="50"/>
      <c r="E285" s="66" t="s">
        <v>18</v>
      </c>
      <c r="F285" s="59"/>
      <c r="G285" s="67" t="s">
        <v>71</v>
      </c>
      <c r="H285" s="55"/>
      <c r="I285" s="80">
        <f>H281</f>
        <v>0</v>
      </c>
      <c r="J285" s="57" t="e">
        <f>H285/I285</f>
        <v>#DIV/0!</v>
      </c>
      <c r="K285" s="137" t="s">
        <v>28</v>
      </c>
      <c r="L285" s="63"/>
      <c r="M285" s="64"/>
      <c r="N285" s="65"/>
      <c r="O285" s="148"/>
    </row>
    <row r="286" spans="1:15" ht="31.5" customHeight="1" hidden="1">
      <c r="A286" s="135" t="s">
        <v>11</v>
      </c>
      <c r="B286" s="136"/>
      <c r="C286" s="75"/>
      <c r="D286" s="50"/>
      <c r="E286" s="66" t="s">
        <v>64</v>
      </c>
      <c r="F286" s="59"/>
      <c r="G286" s="67" t="s">
        <v>72</v>
      </c>
      <c r="H286" s="63"/>
      <c r="I286" s="64"/>
      <c r="J286" s="65"/>
      <c r="K286" s="137"/>
      <c r="L286" s="72"/>
      <c r="M286" s="73"/>
      <c r="N286" s="73"/>
      <c r="O286" s="71"/>
    </row>
    <row r="287" spans="1:15" ht="31.5" customHeight="1" hidden="1">
      <c r="A287" s="149"/>
      <c r="B287" s="150"/>
      <c r="C287" s="75"/>
      <c r="D287" s="81">
        <f>SUM(D280:D286)</f>
        <v>0</v>
      </c>
      <c r="E287" s="82" t="s">
        <v>65</v>
      </c>
      <c r="F287" s="59"/>
      <c r="G287" s="67" t="s">
        <v>73</v>
      </c>
      <c r="H287" s="68"/>
      <c r="I287" s="69"/>
      <c r="J287" s="65"/>
      <c r="K287" s="137"/>
      <c r="L287" s="72"/>
      <c r="M287" s="73"/>
      <c r="N287" s="73"/>
      <c r="O287" s="83"/>
    </row>
    <row r="288" spans="1:15" ht="31.5" customHeight="1" hidden="1">
      <c r="A288" s="151"/>
      <c r="B288" s="152"/>
      <c r="C288" s="75"/>
      <c r="D288" s="76"/>
      <c r="E288" s="76"/>
      <c r="F288" s="68">
        <f>SUM(F281:F287)</f>
        <v>0</v>
      </c>
      <c r="G288" s="84" t="s">
        <v>22</v>
      </c>
      <c r="H288" s="72"/>
      <c r="I288" s="73"/>
      <c r="J288" s="73"/>
      <c r="K288" s="137"/>
      <c r="L288" s="55"/>
      <c r="M288" s="56"/>
      <c r="N288" s="57" t="e">
        <f>L288/M288</f>
        <v>#DIV/0!</v>
      </c>
      <c r="O288" s="148" t="e">
        <f>VLOOKUP($A$294,Direct,4,FALSE)</f>
        <v>#N/A</v>
      </c>
    </row>
    <row r="289" spans="1:15" ht="31.5" customHeight="1" hidden="1">
      <c r="A289" s="151"/>
      <c r="B289" s="152"/>
      <c r="C289" s="75"/>
      <c r="D289" s="133" t="s">
        <v>95</v>
      </c>
      <c r="E289" s="134"/>
      <c r="F289" s="68"/>
      <c r="G289" s="84"/>
      <c r="H289" s="72"/>
      <c r="I289" s="73"/>
      <c r="J289" s="73"/>
      <c r="K289" s="129" t="s">
        <v>97</v>
      </c>
      <c r="L289" s="85"/>
      <c r="M289" s="86"/>
      <c r="N289" s="87"/>
      <c r="O289" s="148"/>
    </row>
    <row r="290" spans="1:15" ht="24" customHeight="1" hidden="1">
      <c r="A290" s="151"/>
      <c r="B290" s="152"/>
      <c r="C290" s="75"/>
      <c r="D290" s="88" t="s">
        <v>12</v>
      </c>
      <c r="E290" s="89" t="s">
        <v>13</v>
      </c>
      <c r="F290" s="63"/>
      <c r="G290" s="90"/>
      <c r="H290" s="91"/>
      <c r="I290" s="92"/>
      <c r="J290" s="92"/>
      <c r="K290" s="79"/>
      <c r="L290" s="77"/>
      <c r="M290" s="78"/>
      <c r="N290" s="79"/>
      <c r="O290" s="148"/>
    </row>
    <row r="291" spans="1:15" ht="31.5" customHeight="1" hidden="1">
      <c r="A291" s="153"/>
      <c r="B291" s="154"/>
      <c r="C291" s="75"/>
      <c r="D291" s="93"/>
      <c r="E291" s="94"/>
      <c r="F291" s="95"/>
      <c r="G291" s="124" t="s">
        <v>24</v>
      </c>
      <c r="H291" s="91" t="s">
        <v>25</v>
      </c>
      <c r="I291" s="92" t="s">
        <v>77</v>
      </c>
      <c r="J291" s="92" t="s">
        <v>26</v>
      </c>
      <c r="K291" s="79"/>
      <c r="L291" s="167" t="e">
        <f>VLOOKUP(A294,Direct,6,FALSE)</f>
        <v>#N/A</v>
      </c>
      <c r="M291" s="167" t="e">
        <f>VLOOKUP(A294,Direct,7,FALSE)</f>
        <v>#N/A</v>
      </c>
      <c r="N291" s="65"/>
      <c r="O291" s="71"/>
    </row>
    <row r="292" spans="1:15" ht="31.5" customHeight="1" hidden="1">
      <c r="A292" s="141"/>
      <c r="B292" s="142"/>
      <c r="C292" s="75"/>
      <c r="D292" s="93"/>
      <c r="E292" s="94"/>
      <c r="F292" s="63"/>
      <c r="G292" s="90"/>
      <c r="H292" s="96">
        <f>D299</f>
        <v>0</v>
      </c>
      <c r="I292" s="61">
        <f>F288</f>
        <v>0</v>
      </c>
      <c r="J292" s="97" t="e">
        <f>H292/I292</f>
        <v>#DIV/0!</v>
      </c>
      <c r="K292" s="74" t="s">
        <v>74</v>
      </c>
      <c r="L292" s="167"/>
      <c r="M292" s="167"/>
      <c r="N292" s="9"/>
      <c r="O292" s="71"/>
    </row>
    <row r="293" spans="1:15" ht="31.5" customHeight="1" hidden="1">
      <c r="A293" s="135" t="s">
        <v>56</v>
      </c>
      <c r="B293" s="136"/>
      <c r="C293" s="75"/>
      <c r="D293" s="93"/>
      <c r="E293" s="94"/>
      <c r="F293" s="95"/>
      <c r="G293" s="124" t="s">
        <v>37</v>
      </c>
      <c r="H293" s="72"/>
      <c r="I293" s="73"/>
      <c r="J293" s="73"/>
      <c r="K293" s="74"/>
      <c r="L293" s="168"/>
      <c r="M293" s="168"/>
      <c r="N293" s="9"/>
      <c r="O293" s="71"/>
    </row>
    <row r="294" spans="1:15" ht="31.5" customHeight="1" hidden="1">
      <c r="A294" s="143"/>
      <c r="B294" s="144"/>
      <c r="C294" s="75"/>
      <c r="D294" s="93"/>
      <c r="E294" s="94"/>
      <c r="F294" s="68"/>
      <c r="G294" s="90"/>
      <c r="H294" s="72"/>
      <c r="I294" s="73"/>
      <c r="J294" s="73"/>
      <c r="K294" s="74"/>
      <c r="L294" s="55"/>
      <c r="M294" s="56"/>
      <c r="N294" s="57" t="e">
        <f>(L294/M294)-1</f>
        <v>#DIV/0!</v>
      </c>
      <c r="O294" s="169" t="e">
        <f>VLOOKUP(A294,Direct,5,FALSE)</f>
        <v>#N/A</v>
      </c>
    </row>
    <row r="295" spans="1:15" ht="31.5" customHeight="1" hidden="1">
      <c r="A295" s="131"/>
      <c r="B295" s="132"/>
      <c r="C295" s="75"/>
      <c r="D295" s="99"/>
      <c r="E295" s="100"/>
      <c r="F295" s="63"/>
      <c r="G295" s="67" t="e">
        <f>VLOOKUP(A294,Direct,4,FALSE)</f>
        <v>#N/A</v>
      </c>
      <c r="H295" s="72"/>
      <c r="I295" s="73"/>
      <c r="J295" s="73"/>
      <c r="K295" s="74"/>
      <c r="L295" s="72"/>
      <c r="M295" s="73"/>
      <c r="N295" s="73"/>
      <c r="O295" s="169"/>
    </row>
    <row r="296" spans="1:15" ht="31.5" customHeight="1" hidden="1">
      <c r="A296" s="145" t="s">
        <v>38</v>
      </c>
      <c r="B296" s="146"/>
      <c r="C296" s="75"/>
      <c r="D296" s="93"/>
      <c r="E296" s="94"/>
      <c r="F296" s="68"/>
      <c r="G296" s="90"/>
      <c r="H296" s="72"/>
      <c r="I296" s="73"/>
      <c r="J296" s="73"/>
      <c r="K296" s="74"/>
      <c r="L296" s="72"/>
      <c r="M296" s="73"/>
      <c r="N296" s="73"/>
      <c r="O296" s="71"/>
    </row>
    <row r="297" spans="1:15" ht="31.5" customHeight="1" hidden="1">
      <c r="A297" s="101"/>
      <c r="B297" s="102" t="s">
        <v>85</v>
      </c>
      <c r="C297" s="75"/>
      <c r="D297" s="103">
        <f>SUM(D291:D296)</f>
        <v>0</v>
      </c>
      <c r="E297" s="104" t="s">
        <v>75</v>
      </c>
      <c r="F297" s="68"/>
      <c r="G297" s="90"/>
      <c r="H297" s="72"/>
      <c r="I297" s="73"/>
      <c r="J297" s="73"/>
      <c r="K297" s="74"/>
      <c r="L297" s="72"/>
      <c r="M297" s="73"/>
      <c r="N297" s="73"/>
      <c r="O297" s="71"/>
    </row>
    <row r="298" spans="1:15" ht="31.5" customHeight="1" hidden="1">
      <c r="A298" s="101"/>
      <c r="B298" s="102" t="s">
        <v>86</v>
      </c>
      <c r="C298" s="75"/>
      <c r="D298" s="103"/>
      <c r="E298" s="104"/>
      <c r="F298" s="68"/>
      <c r="G298" s="98"/>
      <c r="H298" s="72"/>
      <c r="I298" s="73"/>
      <c r="J298" s="73"/>
      <c r="K298" s="74"/>
      <c r="L298" s="72"/>
      <c r="M298" s="73"/>
      <c r="N298" s="73"/>
      <c r="O298" s="71"/>
    </row>
    <row r="299" spans="1:15" ht="31.5" customHeight="1" hidden="1">
      <c r="A299" s="101"/>
      <c r="B299" s="102" t="s">
        <v>87</v>
      </c>
      <c r="C299" s="75"/>
      <c r="D299" s="103">
        <f>D287+D297</f>
        <v>0</v>
      </c>
      <c r="E299" s="104" t="s">
        <v>76</v>
      </c>
      <c r="F299" s="68"/>
      <c r="G299" s="102"/>
      <c r="H299" s="72"/>
      <c r="I299" s="73"/>
      <c r="J299" s="73"/>
      <c r="K299" s="74"/>
      <c r="L299" s="72"/>
      <c r="M299" s="73"/>
      <c r="N299" s="73"/>
      <c r="O299" s="71"/>
    </row>
    <row r="300" spans="1:15" ht="15" customHeight="1" hidden="1" thickBot="1">
      <c r="A300" s="105"/>
      <c r="B300" s="106" t="s">
        <v>96</v>
      </c>
      <c r="C300" s="107"/>
      <c r="D300" s="108"/>
      <c r="E300" s="109"/>
      <c r="F300" s="110"/>
      <c r="G300" s="111"/>
      <c r="H300" s="112"/>
      <c r="I300" s="113"/>
      <c r="J300" s="113"/>
      <c r="K300" s="111"/>
      <c r="L300" s="112"/>
      <c r="M300" s="113"/>
      <c r="N300" s="113"/>
      <c r="O300" s="117"/>
    </row>
    <row r="301" ht="15.75" customHeight="1" hidden="1" thickTop="1"/>
    <row r="302" ht="15.75" customHeight="1"/>
    <row r="303" ht="15.75" customHeight="1"/>
    <row r="304" ht="15.75" customHeight="1" hidden="1"/>
    <row r="305" spans="1:15" ht="15.75" customHeight="1" hidden="1">
      <c r="A305" s="114" t="s">
        <v>92</v>
      </c>
      <c r="B305" s="1"/>
      <c r="C305" s="5"/>
      <c r="D305" s="2"/>
      <c r="E305" s="2"/>
      <c r="F305" s="3"/>
      <c r="G305" s="2"/>
      <c r="H305" s="2"/>
      <c r="I305" s="2"/>
      <c r="J305" s="2"/>
      <c r="K305" s="2"/>
      <c r="L305" s="4"/>
      <c r="M305" s="4"/>
      <c r="N305" s="4"/>
      <c r="O305" s="2"/>
    </row>
    <row r="306" spans="1:15" ht="15.75" customHeight="1" hidden="1">
      <c r="A306" s="116" t="s">
        <v>93</v>
      </c>
      <c r="B306" s="155" t="str">
        <f>DirectCEAname</f>
        <v>Building Families - Hamilton, Humboldt, Wright</v>
      </c>
      <c r="C306" s="155"/>
      <c r="D306" s="2"/>
      <c r="E306" s="2"/>
      <c r="F306" s="3"/>
      <c r="G306" s="2"/>
      <c r="H306" s="2"/>
      <c r="I306" s="2"/>
      <c r="J306" s="2"/>
      <c r="K306" s="2"/>
      <c r="L306" s="4"/>
      <c r="M306" s="4"/>
      <c r="N306" s="4"/>
      <c r="O306" s="2"/>
    </row>
    <row r="307" ht="15.75" customHeight="1" hidden="1" thickBot="1"/>
    <row r="308" spans="1:15" ht="93.75" customHeight="1" hidden="1" thickBot="1" thickTop="1">
      <c r="A308" s="139" t="s">
        <v>67</v>
      </c>
      <c r="B308" s="159"/>
      <c r="C308" s="45" t="s">
        <v>62</v>
      </c>
      <c r="D308" s="138" t="s">
        <v>94</v>
      </c>
      <c r="E308" s="138"/>
      <c r="F308" s="139" t="s">
        <v>1</v>
      </c>
      <c r="G308" s="140"/>
      <c r="H308" s="138" t="s">
        <v>2</v>
      </c>
      <c r="I308" s="138"/>
      <c r="J308" s="138"/>
      <c r="K308" s="138"/>
      <c r="L308" s="138" t="s">
        <v>3</v>
      </c>
      <c r="M308" s="138"/>
      <c r="N308" s="138"/>
      <c r="O308" s="138"/>
    </row>
    <row r="309" spans="1:15" ht="49.5" customHeight="1" hidden="1" thickBot="1" thickTop="1">
      <c r="A309" s="160"/>
      <c r="B309" s="161"/>
      <c r="C309" s="46"/>
      <c r="D309" s="47" t="s">
        <v>12</v>
      </c>
      <c r="E309" s="48" t="s">
        <v>19</v>
      </c>
      <c r="F309" s="47" t="s">
        <v>4</v>
      </c>
      <c r="G309" s="48" t="s">
        <v>5</v>
      </c>
      <c r="H309" s="47" t="s">
        <v>6</v>
      </c>
      <c r="I309" s="47" t="s">
        <v>23</v>
      </c>
      <c r="J309" s="47" t="s">
        <v>7</v>
      </c>
      <c r="K309" s="47" t="s">
        <v>8</v>
      </c>
      <c r="L309" s="47" t="s">
        <v>6</v>
      </c>
      <c r="M309" s="47" t="s">
        <v>23</v>
      </c>
      <c r="N309" s="47" t="s">
        <v>7</v>
      </c>
      <c r="O309" s="49" t="s">
        <v>9</v>
      </c>
    </row>
    <row r="310" spans="1:15" ht="31.5" customHeight="1" hidden="1" thickTop="1">
      <c r="A310" s="162" t="s">
        <v>57</v>
      </c>
      <c r="B310" s="163"/>
      <c r="C310" s="156"/>
      <c r="D310" s="50"/>
      <c r="E310" s="51" t="s">
        <v>66</v>
      </c>
      <c r="F310" s="165" t="s">
        <v>21</v>
      </c>
      <c r="G310" s="166"/>
      <c r="H310" s="52"/>
      <c r="I310" s="53"/>
      <c r="J310" s="54"/>
      <c r="K310" s="54"/>
      <c r="L310" s="55"/>
      <c r="M310" s="56"/>
      <c r="N310" s="57" t="e">
        <f>L310/M310</f>
        <v>#DIV/0!</v>
      </c>
      <c r="O310" s="164" t="e">
        <f>VLOOKUP($A$324,Direct,2,FALSE)</f>
        <v>#N/A</v>
      </c>
    </row>
    <row r="311" spans="1:15" ht="31.5" customHeight="1" hidden="1">
      <c r="A311" s="143"/>
      <c r="B311" s="144"/>
      <c r="C311" s="157"/>
      <c r="D311" s="50"/>
      <c r="E311" s="58" t="s">
        <v>63</v>
      </c>
      <c r="F311" s="59"/>
      <c r="G311" s="60" t="s">
        <v>20</v>
      </c>
      <c r="H311" s="55"/>
      <c r="I311" s="61">
        <f>F318</f>
        <v>0</v>
      </c>
      <c r="J311" s="57" t="e">
        <f>H311/I311</f>
        <v>#DIV/0!</v>
      </c>
      <c r="K311" s="74" t="s">
        <v>27</v>
      </c>
      <c r="L311" s="63"/>
      <c r="M311" s="64"/>
      <c r="N311" s="65"/>
      <c r="O311" s="147"/>
    </row>
    <row r="312" spans="1:15" ht="31.5" customHeight="1" hidden="1">
      <c r="A312" s="141"/>
      <c r="B312" s="142"/>
      <c r="C312" s="157"/>
      <c r="D312" s="50"/>
      <c r="E312" s="66" t="s">
        <v>15</v>
      </c>
      <c r="F312" s="59"/>
      <c r="G312" s="67" t="s">
        <v>68</v>
      </c>
      <c r="H312" s="68"/>
      <c r="I312" s="69"/>
      <c r="J312" s="65"/>
      <c r="K312" s="70"/>
      <c r="L312" s="68"/>
      <c r="M312" s="69"/>
      <c r="N312" s="65"/>
      <c r="O312" s="71"/>
    </row>
    <row r="313" spans="1:15" ht="31.5" customHeight="1" hidden="1">
      <c r="A313" s="135" t="s">
        <v>10</v>
      </c>
      <c r="B313" s="136"/>
      <c r="C313" s="158"/>
      <c r="D313" s="50"/>
      <c r="E313" s="66" t="s">
        <v>16</v>
      </c>
      <c r="F313" s="59"/>
      <c r="G313" s="67" t="s">
        <v>69</v>
      </c>
      <c r="H313" s="72"/>
      <c r="I313" s="73"/>
      <c r="J313" s="73"/>
      <c r="K313" s="129" t="s">
        <v>97</v>
      </c>
      <c r="L313" s="55"/>
      <c r="M313" s="56"/>
      <c r="N313" s="57" t="e">
        <f>L313/M313</f>
        <v>#DIV/0!</v>
      </c>
      <c r="O313" s="148" t="e">
        <f>VLOOKUP($A$324,Direct,3,FALSE)</f>
        <v>#N/A</v>
      </c>
    </row>
    <row r="314" spans="1:15" ht="31.5" customHeight="1" hidden="1">
      <c r="A314" s="143"/>
      <c r="B314" s="144"/>
      <c r="C314" s="75"/>
      <c r="D314" s="50"/>
      <c r="E314" s="66" t="s">
        <v>17</v>
      </c>
      <c r="F314" s="59"/>
      <c r="G314" s="67" t="s">
        <v>70</v>
      </c>
      <c r="H314" s="76"/>
      <c r="I314" s="76"/>
      <c r="J314" s="76"/>
      <c r="K314" s="129"/>
      <c r="L314" s="77"/>
      <c r="M314" s="78"/>
      <c r="N314" s="79"/>
      <c r="O314" s="148"/>
    </row>
    <row r="315" spans="1:15" ht="31.5" customHeight="1" hidden="1">
      <c r="A315" s="141"/>
      <c r="B315" s="142"/>
      <c r="C315" s="75"/>
      <c r="D315" s="50"/>
      <c r="E315" s="66" t="s">
        <v>18</v>
      </c>
      <c r="F315" s="59"/>
      <c r="G315" s="67" t="s">
        <v>71</v>
      </c>
      <c r="H315" s="55"/>
      <c r="I315" s="80">
        <f>H311</f>
        <v>0</v>
      </c>
      <c r="J315" s="57" t="e">
        <f>H315/I315</f>
        <v>#DIV/0!</v>
      </c>
      <c r="K315" s="137" t="s">
        <v>28</v>
      </c>
      <c r="L315" s="63"/>
      <c r="M315" s="64"/>
      <c r="N315" s="65"/>
      <c r="O315" s="148"/>
    </row>
    <row r="316" spans="1:15" ht="31.5" customHeight="1" hidden="1">
      <c r="A316" s="135" t="s">
        <v>11</v>
      </c>
      <c r="B316" s="136"/>
      <c r="C316" s="75"/>
      <c r="D316" s="50"/>
      <c r="E316" s="66" t="s">
        <v>64</v>
      </c>
      <c r="F316" s="59"/>
      <c r="G316" s="67" t="s">
        <v>72</v>
      </c>
      <c r="H316" s="63"/>
      <c r="I316" s="64"/>
      <c r="J316" s="65"/>
      <c r="K316" s="137"/>
      <c r="L316" s="72"/>
      <c r="M316" s="73"/>
      <c r="N316" s="73"/>
      <c r="O316" s="71"/>
    </row>
    <row r="317" spans="1:15" ht="31.5" customHeight="1" hidden="1">
      <c r="A317" s="149"/>
      <c r="B317" s="150"/>
      <c r="C317" s="75"/>
      <c r="D317" s="81">
        <f>SUM(D310:D316)</f>
        <v>0</v>
      </c>
      <c r="E317" s="82" t="s">
        <v>65</v>
      </c>
      <c r="F317" s="59"/>
      <c r="G317" s="67" t="s">
        <v>73</v>
      </c>
      <c r="H317" s="68"/>
      <c r="I317" s="69"/>
      <c r="J317" s="65"/>
      <c r="K317" s="137"/>
      <c r="L317" s="72"/>
      <c r="M317" s="73"/>
      <c r="N317" s="73"/>
      <c r="O317" s="83"/>
    </row>
    <row r="318" spans="1:15" ht="31.5" customHeight="1" hidden="1">
      <c r="A318" s="151"/>
      <c r="B318" s="152"/>
      <c r="C318" s="75"/>
      <c r="D318" s="76"/>
      <c r="E318" s="76"/>
      <c r="F318" s="68">
        <f>SUM(F311:F317)</f>
        <v>0</v>
      </c>
      <c r="G318" s="84" t="s">
        <v>22</v>
      </c>
      <c r="H318" s="72"/>
      <c r="I318" s="73"/>
      <c r="J318" s="73"/>
      <c r="K318" s="137"/>
      <c r="L318" s="55"/>
      <c r="M318" s="56"/>
      <c r="N318" s="57" t="e">
        <f>L318/M318</f>
        <v>#DIV/0!</v>
      </c>
      <c r="O318" s="148" t="e">
        <f>VLOOKUP($A$324,Direct,4,FALSE)</f>
        <v>#N/A</v>
      </c>
    </row>
    <row r="319" spans="1:15" ht="31.5" customHeight="1" hidden="1">
      <c r="A319" s="151"/>
      <c r="B319" s="152"/>
      <c r="C319" s="75"/>
      <c r="D319" s="133" t="s">
        <v>95</v>
      </c>
      <c r="E319" s="134"/>
      <c r="F319" s="68"/>
      <c r="G319" s="84"/>
      <c r="H319" s="72"/>
      <c r="I319" s="73"/>
      <c r="J319" s="73"/>
      <c r="K319" s="129" t="s">
        <v>97</v>
      </c>
      <c r="L319" s="85"/>
      <c r="M319" s="86"/>
      <c r="N319" s="87"/>
      <c r="O319" s="148"/>
    </row>
    <row r="320" spans="1:15" ht="24" customHeight="1" hidden="1">
      <c r="A320" s="151"/>
      <c r="B320" s="152"/>
      <c r="C320" s="75"/>
      <c r="D320" s="88" t="s">
        <v>12</v>
      </c>
      <c r="E320" s="89" t="s">
        <v>13</v>
      </c>
      <c r="F320" s="63"/>
      <c r="G320" s="90"/>
      <c r="H320" s="91"/>
      <c r="I320" s="92"/>
      <c r="J320" s="92"/>
      <c r="K320" s="79"/>
      <c r="L320" s="77"/>
      <c r="M320" s="78"/>
      <c r="N320" s="79"/>
      <c r="O320" s="148"/>
    </row>
    <row r="321" spans="1:15" ht="31.5" customHeight="1" hidden="1">
      <c r="A321" s="153"/>
      <c r="B321" s="154"/>
      <c r="C321" s="75"/>
      <c r="D321" s="93"/>
      <c r="E321" s="94"/>
      <c r="F321" s="95"/>
      <c r="G321" s="124" t="s">
        <v>24</v>
      </c>
      <c r="H321" s="91" t="s">
        <v>25</v>
      </c>
      <c r="I321" s="92" t="s">
        <v>77</v>
      </c>
      <c r="J321" s="92" t="s">
        <v>26</v>
      </c>
      <c r="K321" s="79"/>
      <c r="L321" s="167" t="e">
        <f>VLOOKUP(A324,Direct,6,FALSE)</f>
        <v>#N/A</v>
      </c>
      <c r="M321" s="167" t="e">
        <f>VLOOKUP(A324,Direct,7,FALSE)</f>
        <v>#N/A</v>
      </c>
      <c r="N321" s="65"/>
      <c r="O321" s="71"/>
    </row>
    <row r="322" spans="1:15" ht="31.5" customHeight="1" hidden="1">
      <c r="A322" s="141"/>
      <c r="B322" s="142"/>
      <c r="C322" s="75"/>
      <c r="D322" s="93"/>
      <c r="E322" s="94"/>
      <c r="F322" s="63"/>
      <c r="G322" s="90"/>
      <c r="H322" s="96">
        <f>D329</f>
        <v>0</v>
      </c>
      <c r="I322" s="61">
        <f>F318</f>
        <v>0</v>
      </c>
      <c r="J322" s="97" t="e">
        <f>H322/I322</f>
        <v>#DIV/0!</v>
      </c>
      <c r="K322" s="74" t="s">
        <v>74</v>
      </c>
      <c r="L322" s="167"/>
      <c r="M322" s="167"/>
      <c r="N322" s="9"/>
      <c r="O322" s="71"/>
    </row>
    <row r="323" spans="1:15" ht="31.5" customHeight="1" hidden="1">
      <c r="A323" s="135" t="s">
        <v>56</v>
      </c>
      <c r="B323" s="136"/>
      <c r="C323" s="75"/>
      <c r="D323" s="93"/>
      <c r="E323" s="94"/>
      <c r="F323" s="95"/>
      <c r="G323" s="124" t="s">
        <v>37</v>
      </c>
      <c r="H323" s="72"/>
      <c r="I323" s="73"/>
      <c r="J323" s="73"/>
      <c r="K323" s="74"/>
      <c r="L323" s="168"/>
      <c r="M323" s="168"/>
      <c r="N323" s="9"/>
      <c r="O323" s="71"/>
    </row>
    <row r="324" spans="1:15" ht="31.5" customHeight="1" hidden="1">
      <c r="A324" s="143"/>
      <c r="B324" s="144"/>
      <c r="C324" s="75"/>
      <c r="D324" s="93"/>
      <c r="E324" s="94"/>
      <c r="F324" s="68"/>
      <c r="G324" s="90"/>
      <c r="H324" s="72"/>
      <c r="I324" s="73"/>
      <c r="J324" s="73"/>
      <c r="K324" s="74"/>
      <c r="L324" s="55"/>
      <c r="M324" s="56"/>
      <c r="N324" s="57" t="e">
        <f>(L324/M324)-1</f>
        <v>#DIV/0!</v>
      </c>
      <c r="O324" s="169" t="e">
        <f>VLOOKUP(A324,Direct,5,FALSE)</f>
        <v>#N/A</v>
      </c>
    </row>
    <row r="325" spans="1:15" ht="31.5" customHeight="1" hidden="1">
      <c r="A325" s="131"/>
      <c r="B325" s="132"/>
      <c r="C325" s="75"/>
      <c r="D325" s="99"/>
      <c r="E325" s="100"/>
      <c r="F325" s="63"/>
      <c r="G325" s="67" t="e">
        <f>VLOOKUP(A324,Direct,4,FALSE)</f>
        <v>#N/A</v>
      </c>
      <c r="H325" s="72"/>
      <c r="I325" s="73"/>
      <c r="J325" s="73"/>
      <c r="K325" s="74"/>
      <c r="L325" s="72"/>
      <c r="M325" s="73"/>
      <c r="N325" s="73"/>
      <c r="O325" s="169"/>
    </row>
    <row r="326" spans="1:15" ht="31.5" customHeight="1" hidden="1">
      <c r="A326" s="145" t="s">
        <v>38</v>
      </c>
      <c r="B326" s="146"/>
      <c r="C326" s="75"/>
      <c r="D326" s="93"/>
      <c r="E326" s="94"/>
      <c r="F326" s="68"/>
      <c r="G326" s="90"/>
      <c r="H326" s="72"/>
      <c r="I326" s="73"/>
      <c r="J326" s="73"/>
      <c r="K326" s="74"/>
      <c r="L326" s="72"/>
      <c r="M326" s="73"/>
      <c r="N326" s="73"/>
      <c r="O326" s="71"/>
    </row>
    <row r="327" spans="1:15" ht="31.5" customHeight="1" hidden="1">
      <c r="A327" s="101"/>
      <c r="B327" s="102" t="s">
        <v>85</v>
      </c>
      <c r="C327" s="75"/>
      <c r="D327" s="103">
        <f>SUM(D321:D326)</f>
        <v>0</v>
      </c>
      <c r="E327" s="104" t="s">
        <v>75</v>
      </c>
      <c r="F327" s="68"/>
      <c r="G327" s="90"/>
      <c r="H327" s="72"/>
      <c r="I327" s="73"/>
      <c r="J327" s="73"/>
      <c r="K327" s="74"/>
      <c r="L327" s="72"/>
      <c r="M327" s="73"/>
      <c r="N327" s="73"/>
      <c r="O327" s="71"/>
    </row>
    <row r="328" spans="1:15" ht="31.5" customHeight="1" hidden="1">
      <c r="A328" s="101"/>
      <c r="B328" s="102" t="s">
        <v>86</v>
      </c>
      <c r="C328" s="75"/>
      <c r="D328" s="103"/>
      <c r="E328" s="104"/>
      <c r="F328" s="68"/>
      <c r="G328" s="98"/>
      <c r="H328" s="72"/>
      <c r="I328" s="73"/>
      <c r="J328" s="73"/>
      <c r="K328" s="74"/>
      <c r="L328" s="72"/>
      <c r="M328" s="73"/>
      <c r="N328" s="73"/>
      <c r="O328" s="71"/>
    </row>
    <row r="329" spans="1:15" ht="31.5" customHeight="1" hidden="1">
      <c r="A329" s="101"/>
      <c r="B329" s="102" t="s">
        <v>87</v>
      </c>
      <c r="C329" s="75"/>
      <c r="D329" s="103">
        <f>D317+D327</f>
        <v>0</v>
      </c>
      <c r="E329" s="104" t="s">
        <v>76</v>
      </c>
      <c r="F329" s="68"/>
      <c r="G329" s="102"/>
      <c r="H329" s="72"/>
      <c r="I329" s="73"/>
      <c r="J329" s="73"/>
      <c r="K329" s="74"/>
      <c r="L329" s="72"/>
      <c r="M329" s="73"/>
      <c r="N329" s="73"/>
      <c r="O329" s="71"/>
    </row>
    <row r="330" spans="1:15" ht="15" customHeight="1" hidden="1" thickBot="1">
      <c r="A330" s="105"/>
      <c r="B330" s="106" t="s">
        <v>96</v>
      </c>
      <c r="C330" s="107"/>
      <c r="D330" s="108"/>
      <c r="E330" s="109"/>
      <c r="F330" s="110"/>
      <c r="G330" s="111"/>
      <c r="H330" s="112"/>
      <c r="I330" s="113"/>
      <c r="J330" s="113"/>
      <c r="K330" s="111"/>
      <c r="L330" s="112"/>
      <c r="M330" s="113"/>
      <c r="N330" s="113"/>
      <c r="O330" s="117"/>
    </row>
    <row r="331" ht="15.75" customHeight="1" hidden="1" thickTop="1"/>
    <row r="332" ht="15.75" customHeight="1"/>
    <row r="333" ht="15.75" customHeight="1"/>
    <row r="334" ht="15.75" customHeight="1" hidden="1"/>
    <row r="335" spans="1:15" ht="15.75" customHeight="1" hidden="1">
      <c r="A335" s="114" t="s">
        <v>92</v>
      </c>
      <c r="B335" s="1"/>
      <c r="C335" s="5"/>
      <c r="D335" s="2"/>
      <c r="E335" s="2"/>
      <c r="F335" s="3"/>
      <c r="G335" s="2"/>
      <c r="H335" s="2"/>
      <c r="I335" s="2"/>
      <c r="J335" s="2"/>
      <c r="K335" s="2"/>
      <c r="L335" s="4"/>
      <c r="M335" s="4"/>
      <c r="N335" s="4"/>
      <c r="O335" s="2"/>
    </row>
    <row r="336" spans="1:15" ht="15.75" customHeight="1" hidden="1">
      <c r="A336" s="116" t="s">
        <v>93</v>
      </c>
      <c r="B336" s="155" t="str">
        <f>DirectCEAname</f>
        <v>Building Families - Hamilton, Humboldt, Wright</v>
      </c>
      <c r="C336" s="155"/>
      <c r="D336" s="2"/>
      <c r="E336" s="2"/>
      <c r="F336" s="3"/>
      <c r="G336" s="2"/>
      <c r="H336" s="2"/>
      <c r="I336" s="2"/>
      <c r="J336" s="2"/>
      <c r="K336" s="2"/>
      <c r="L336" s="4"/>
      <c r="M336" s="4"/>
      <c r="N336" s="4"/>
      <c r="O336" s="2"/>
    </row>
    <row r="337" ht="15.75" customHeight="1" hidden="1" thickBot="1"/>
    <row r="338" spans="1:15" ht="93.75" customHeight="1" hidden="1" thickBot="1" thickTop="1">
      <c r="A338" s="139" t="s">
        <v>67</v>
      </c>
      <c r="B338" s="159"/>
      <c r="C338" s="45" t="s">
        <v>62</v>
      </c>
      <c r="D338" s="138" t="s">
        <v>94</v>
      </c>
      <c r="E338" s="138"/>
      <c r="F338" s="139" t="s">
        <v>1</v>
      </c>
      <c r="G338" s="140"/>
      <c r="H338" s="138" t="s">
        <v>2</v>
      </c>
      <c r="I338" s="138"/>
      <c r="J338" s="138"/>
      <c r="K338" s="138"/>
      <c r="L338" s="138" t="s">
        <v>3</v>
      </c>
      <c r="M338" s="138"/>
      <c r="N338" s="138"/>
      <c r="O338" s="138"/>
    </row>
    <row r="339" spans="1:15" ht="49.5" customHeight="1" hidden="1" thickBot="1" thickTop="1">
      <c r="A339" s="160"/>
      <c r="B339" s="161"/>
      <c r="C339" s="46"/>
      <c r="D339" s="47" t="s">
        <v>12</v>
      </c>
      <c r="E339" s="48" t="s">
        <v>19</v>
      </c>
      <c r="F339" s="47" t="s">
        <v>4</v>
      </c>
      <c r="G339" s="48" t="s">
        <v>5</v>
      </c>
      <c r="H339" s="47" t="s">
        <v>6</v>
      </c>
      <c r="I339" s="47" t="s">
        <v>23</v>
      </c>
      <c r="J339" s="47" t="s">
        <v>7</v>
      </c>
      <c r="K339" s="47" t="s">
        <v>8</v>
      </c>
      <c r="L339" s="47" t="s">
        <v>6</v>
      </c>
      <c r="M339" s="47" t="s">
        <v>23</v>
      </c>
      <c r="N339" s="47" t="s">
        <v>7</v>
      </c>
      <c r="O339" s="49" t="s">
        <v>9</v>
      </c>
    </row>
    <row r="340" spans="1:15" ht="31.5" customHeight="1" hidden="1" thickTop="1">
      <c r="A340" s="162" t="s">
        <v>57</v>
      </c>
      <c r="B340" s="163"/>
      <c r="C340" s="156"/>
      <c r="D340" s="50"/>
      <c r="E340" s="51" t="s">
        <v>66</v>
      </c>
      <c r="F340" s="165" t="s">
        <v>21</v>
      </c>
      <c r="G340" s="166"/>
      <c r="H340" s="52"/>
      <c r="I340" s="53"/>
      <c r="J340" s="54"/>
      <c r="K340" s="54"/>
      <c r="L340" s="55"/>
      <c r="M340" s="56"/>
      <c r="N340" s="57" t="e">
        <f>L340/M340</f>
        <v>#DIV/0!</v>
      </c>
      <c r="O340" s="164" t="e">
        <f>VLOOKUP($A$354,Direct,2,FALSE)</f>
        <v>#N/A</v>
      </c>
    </row>
    <row r="341" spans="1:15" ht="31.5" customHeight="1" hidden="1">
      <c r="A341" s="143"/>
      <c r="B341" s="144"/>
      <c r="C341" s="157"/>
      <c r="D341" s="50"/>
      <c r="E341" s="58" t="s">
        <v>63</v>
      </c>
      <c r="F341" s="59"/>
      <c r="G341" s="60" t="s">
        <v>20</v>
      </c>
      <c r="H341" s="55"/>
      <c r="I341" s="61">
        <f>F348</f>
        <v>0</v>
      </c>
      <c r="J341" s="57" t="e">
        <f>H341/I341</f>
        <v>#DIV/0!</v>
      </c>
      <c r="K341" s="74" t="s">
        <v>27</v>
      </c>
      <c r="L341" s="63"/>
      <c r="M341" s="64"/>
      <c r="N341" s="65"/>
      <c r="O341" s="147"/>
    </row>
    <row r="342" spans="1:15" ht="31.5" customHeight="1" hidden="1">
      <c r="A342" s="141"/>
      <c r="B342" s="142"/>
      <c r="C342" s="157"/>
      <c r="D342" s="50"/>
      <c r="E342" s="66" t="s">
        <v>15</v>
      </c>
      <c r="F342" s="59"/>
      <c r="G342" s="67" t="s">
        <v>68</v>
      </c>
      <c r="H342" s="68"/>
      <c r="I342" s="69"/>
      <c r="J342" s="65"/>
      <c r="K342" s="70"/>
      <c r="L342" s="68"/>
      <c r="M342" s="69"/>
      <c r="N342" s="65"/>
      <c r="O342" s="71"/>
    </row>
    <row r="343" spans="1:15" ht="31.5" customHeight="1" hidden="1">
      <c r="A343" s="135" t="s">
        <v>10</v>
      </c>
      <c r="B343" s="136"/>
      <c r="C343" s="158"/>
      <c r="D343" s="50"/>
      <c r="E343" s="66" t="s">
        <v>16</v>
      </c>
      <c r="F343" s="59"/>
      <c r="G343" s="67" t="s">
        <v>69</v>
      </c>
      <c r="H343" s="72"/>
      <c r="I343" s="73"/>
      <c r="J343" s="73"/>
      <c r="K343" s="129" t="s">
        <v>97</v>
      </c>
      <c r="L343" s="55"/>
      <c r="M343" s="56"/>
      <c r="N343" s="57" t="e">
        <f>L343/M343</f>
        <v>#DIV/0!</v>
      </c>
      <c r="O343" s="148" t="e">
        <f>VLOOKUP($A$354,Direct,3,FALSE)</f>
        <v>#N/A</v>
      </c>
    </row>
    <row r="344" spans="1:15" ht="31.5" customHeight="1" hidden="1">
      <c r="A344" s="143"/>
      <c r="B344" s="144"/>
      <c r="C344" s="75"/>
      <c r="D344" s="50"/>
      <c r="E344" s="66" t="s">
        <v>17</v>
      </c>
      <c r="F344" s="59"/>
      <c r="G344" s="67" t="s">
        <v>70</v>
      </c>
      <c r="H344" s="76"/>
      <c r="I344" s="76"/>
      <c r="J344" s="76"/>
      <c r="K344" s="76"/>
      <c r="L344" s="77"/>
      <c r="M344" s="78"/>
      <c r="N344" s="79"/>
      <c r="O344" s="148"/>
    </row>
    <row r="345" spans="1:15" ht="31.5" customHeight="1" hidden="1">
      <c r="A345" s="141"/>
      <c r="B345" s="142"/>
      <c r="C345" s="75"/>
      <c r="D345" s="50"/>
      <c r="E345" s="66" t="s">
        <v>18</v>
      </c>
      <c r="F345" s="59"/>
      <c r="G345" s="67" t="s">
        <v>71</v>
      </c>
      <c r="H345" s="55"/>
      <c r="I345" s="80">
        <f>H341</f>
        <v>0</v>
      </c>
      <c r="J345" s="57" t="e">
        <f>H345/I345</f>
        <v>#DIV/0!</v>
      </c>
      <c r="K345" s="137" t="s">
        <v>28</v>
      </c>
      <c r="L345" s="63"/>
      <c r="M345" s="64"/>
      <c r="N345" s="65"/>
      <c r="O345" s="148"/>
    </row>
    <row r="346" spans="1:15" ht="31.5" customHeight="1" hidden="1">
      <c r="A346" s="135" t="s">
        <v>11</v>
      </c>
      <c r="B346" s="136"/>
      <c r="C346" s="75"/>
      <c r="D346" s="50"/>
      <c r="E346" s="66" t="s">
        <v>64</v>
      </c>
      <c r="F346" s="59"/>
      <c r="G346" s="67" t="s">
        <v>72</v>
      </c>
      <c r="H346" s="63"/>
      <c r="I346" s="64"/>
      <c r="J346" s="65"/>
      <c r="K346" s="137"/>
      <c r="L346" s="72"/>
      <c r="M346" s="73"/>
      <c r="N346" s="73"/>
      <c r="O346" s="71"/>
    </row>
    <row r="347" spans="1:15" ht="31.5" customHeight="1" hidden="1">
      <c r="A347" s="149"/>
      <c r="B347" s="150"/>
      <c r="C347" s="75"/>
      <c r="D347" s="81">
        <f>SUM(D340:D346)</f>
        <v>0</v>
      </c>
      <c r="E347" s="82" t="s">
        <v>65</v>
      </c>
      <c r="F347" s="59"/>
      <c r="G347" s="67" t="s">
        <v>73</v>
      </c>
      <c r="H347" s="68"/>
      <c r="I347" s="69"/>
      <c r="J347" s="65"/>
      <c r="K347" s="137"/>
      <c r="L347" s="72"/>
      <c r="M347" s="73"/>
      <c r="N347" s="73"/>
      <c r="O347" s="83"/>
    </row>
    <row r="348" spans="1:15" ht="31.5" customHeight="1" hidden="1">
      <c r="A348" s="151"/>
      <c r="B348" s="152"/>
      <c r="C348" s="75"/>
      <c r="D348" s="76"/>
      <c r="E348" s="76"/>
      <c r="F348" s="68">
        <f>SUM(F341:F347)</f>
        <v>0</v>
      </c>
      <c r="G348" s="84" t="s">
        <v>22</v>
      </c>
      <c r="H348" s="72"/>
      <c r="I348" s="73"/>
      <c r="J348" s="73"/>
      <c r="K348" s="137"/>
      <c r="L348" s="55"/>
      <c r="M348" s="56"/>
      <c r="N348" s="57" t="e">
        <f>L348/M348</f>
        <v>#DIV/0!</v>
      </c>
      <c r="O348" s="148" t="e">
        <f>VLOOKUP($A$354,Direct,4,FALSE)</f>
        <v>#N/A</v>
      </c>
    </row>
    <row r="349" spans="1:15" ht="31.5" customHeight="1" hidden="1">
      <c r="A349" s="151"/>
      <c r="B349" s="152"/>
      <c r="C349" s="75"/>
      <c r="D349" s="133" t="s">
        <v>95</v>
      </c>
      <c r="E349" s="134"/>
      <c r="F349" s="68"/>
      <c r="G349" s="84"/>
      <c r="H349" s="72"/>
      <c r="I349" s="73"/>
      <c r="J349" s="73"/>
      <c r="K349" s="129" t="s">
        <v>97</v>
      </c>
      <c r="L349" s="85"/>
      <c r="M349" s="86"/>
      <c r="N349" s="87"/>
      <c r="O349" s="148"/>
    </row>
    <row r="350" spans="1:15" ht="24" customHeight="1" hidden="1">
      <c r="A350" s="151"/>
      <c r="B350" s="152"/>
      <c r="C350" s="75"/>
      <c r="D350" s="88" t="s">
        <v>12</v>
      </c>
      <c r="E350" s="89" t="s">
        <v>13</v>
      </c>
      <c r="F350" s="63"/>
      <c r="G350" s="90"/>
      <c r="H350" s="91"/>
      <c r="I350" s="92"/>
      <c r="J350" s="92"/>
      <c r="K350" s="79"/>
      <c r="L350" s="77"/>
      <c r="M350" s="78"/>
      <c r="N350" s="79"/>
      <c r="O350" s="148"/>
    </row>
    <row r="351" spans="1:15" ht="31.5" customHeight="1" hidden="1">
      <c r="A351" s="153"/>
      <c r="B351" s="154"/>
      <c r="C351" s="75"/>
      <c r="D351" s="93"/>
      <c r="E351" s="94"/>
      <c r="F351" s="95"/>
      <c r="G351" s="124" t="s">
        <v>24</v>
      </c>
      <c r="H351" s="91" t="s">
        <v>25</v>
      </c>
      <c r="I351" s="92" t="s">
        <v>77</v>
      </c>
      <c r="J351" s="92" t="s">
        <v>26</v>
      </c>
      <c r="K351" s="79"/>
      <c r="L351" s="167" t="e">
        <f>VLOOKUP(A354,Direct,6,FALSE)</f>
        <v>#N/A</v>
      </c>
      <c r="M351" s="167" t="e">
        <f>VLOOKUP(A354,Direct,7,FALSE)</f>
        <v>#N/A</v>
      </c>
      <c r="N351" s="65"/>
      <c r="O351" s="71"/>
    </row>
    <row r="352" spans="1:15" ht="31.5" customHeight="1" hidden="1">
      <c r="A352" s="141"/>
      <c r="B352" s="142"/>
      <c r="C352" s="75"/>
      <c r="D352" s="93"/>
      <c r="E352" s="94"/>
      <c r="F352" s="63"/>
      <c r="G352" s="90"/>
      <c r="H352" s="96">
        <f>D359</f>
        <v>0</v>
      </c>
      <c r="I352" s="61">
        <f>F348</f>
        <v>0</v>
      </c>
      <c r="J352" s="97" t="e">
        <f>H352/I352</f>
        <v>#DIV/0!</v>
      </c>
      <c r="K352" s="74" t="s">
        <v>74</v>
      </c>
      <c r="L352" s="167"/>
      <c r="M352" s="167"/>
      <c r="N352" s="9"/>
      <c r="O352" s="71"/>
    </row>
    <row r="353" spans="1:15" ht="31.5" customHeight="1" hidden="1">
      <c r="A353" s="135" t="s">
        <v>56</v>
      </c>
      <c r="B353" s="136"/>
      <c r="C353" s="75"/>
      <c r="D353" s="93"/>
      <c r="E353" s="94"/>
      <c r="F353" s="95"/>
      <c r="G353" s="124" t="s">
        <v>37</v>
      </c>
      <c r="H353" s="72"/>
      <c r="I353" s="73"/>
      <c r="J353" s="73"/>
      <c r="K353" s="74"/>
      <c r="L353" s="168"/>
      <c r="M353" s="168"/>
      <c r="N353" s="9"/>
      <c r="O353" s="71"/>
    </row>
    <row r="354" spans="1:15" ht="31.5" customHeight="1" hidden="1">
      <c r="A354" s="143"/>
      <c r="B354" s="144"/>
      <c r="C354" s="75"/>
      <c r="D354" s="93"/>
      <c r="E354" s="94"/>
      <c r="F354" s="68"/>
      <c r="G354" s="90"/>
      <c r="H354" s="72"/>
      <c r="I354" s="73"/>
      <c r="J354" s="73"/>
      <c r="K354" s="74"/>
      <c r="L354" s="55"/>
      <c r="M354" s="56"/>
      <c r="N354" s="57" t="e">
        <f>(L354/M354)-1</f>
        <v>#DIV/0!</v>
      </c>
      <c r="O354" s="169" t="e">
        <f>VLOOKUP(A354,Direct,5,FALSE)</f>
        <v>#N/A</v>
      </c>
    </row>
    <row r="355" spans="1:15" ht="31.5" customHeight="1" hidden="1">
      <c r="A355" s="131"/>
      <c r="B355" s="132"/>
      <c r="C355" s="75"/>
      <c r="D355" s="99"/>
      <c r="E355" s="100"/>
      <c r="F355" s="63"/>
      <c r="G355" s="67" t="e">
        <f>VLOOKUP(A354,Direct,4,FALSE)</f>
        <v>#N/A</v>
      </c>
      <c r="H355" s="72"/>
      <c r="I355" s="73"/>
      <c r="J355" s="73"/>
      <c r="K355" s="74"/>
      <c r="L355" s="72"/>
      <c r="M355" s="73"/>
      <c r="N355" s="73"/>
      <c r="O355" s="169"/>
    </row>
    <row r="356" spans="1:15" ht="31.5" customHeight="1" hidden="1">
      <c r="A356" s="145" t="s">
        <v>38</v>
      </c>
      <c r="B356" s="146"/>
      <c r="C356" s="75"/>
      <c r="D356" s="93"/>
      <c r="E356" s="94"/>
      <c r="F356" s="68"/>
      <c r="G356" s="90"/>
      <c r="H356" s="72"/>
      <c r="I356" s="73"/>
      <c r="J356" s="73"/>
      <c r="K356" s="74"/>
      <c r="L356" s="72"/>
      <c r="M356" s="73"/>
      <c r="N356" s="73"/>
      <c r="O356" s="71"/>
    </row>
    <row r="357" spans="1:15" ht="31.5" customHeight="1" hidden="1">
      <c r="A357" s="101"/>
      <c r="B357" s="102" t="s">
        <v>85</v>
      </c>
      <c r="C357" s="75"/>
      <c r="D357" s="103">
        <f>SUM(D351:D356)</f>
        <v>0</v>
      </c>
      <c r="E357" s="104" t="s">
        <v>75</v>
      </c>
      <c r="F357" s="68"/>
      <c r="G357" s="90"/>
      <c r="H357" s="72"/>
      <c r="I357" s="73"/>
      <c r="J357" s="73"/>
      <c r="K357" s="74"/>
      <c r="L357" s="72"/>
      <c r="M357" s="73"/>
      <c r="N357" s="73"/>
      <c r="O357" s="71"/>
    </row>
    <row r="358" spans="1:15" ht="31.5" customHeight="1" hidden="1">
      <c r="A358" s="101"/>
      <c r="B358" s="102" t="s">
        <v>86</v>
      </c>
      <c r="C358" s="75"/>
      <c r="D358" s="103"/>
      <c r="E358" s="104"/>
      <c r="F358" s="68"/>
      <c r="G358" s="98"/>
      <c r="H358" s="72"/>
      <c r="I358" s="73"/>
      <c r="J358" s="73"/>
      <c r="K358" s="74"/>
      <c r="L358" s="72"/>
      <c r="M358" s="73"/>
      <c r="N358" s="73"/>
      <c r="O358" s="71"/>
    </row>
    <row r="359" spans="1:15" ht="31.5" customHeight="1" hidden="1">
      <c r="A359" s="101"/>
      <c r="B359" s="102" t="s">
        <v>87</v>
      </c>
      <c r="C359" s="75"/>
      <c r="D359" s="103">
        <f>D347+D357</f>
        <v>0</v>
      </c>
      <c r="E359" s="104" t="s">
        <v>76</v>
      </c>
      <c r="F359" s="68"/>
      <c r="G359" s="102"/>
      <c r="H359" s="72"/>
      <c r="I359" s="73"/>
      <c r="J359" s="73"/>
      <c r="K359" s="74"/>
      <c r="L359" s="72"/>
      <c r="M359" s="73"/>
      <c r="N359" s="73"/>
      <c r="O359" s="71"/>
    </row>
    <row r="360" spans="1:15" ht="15" customHeight="1" hidden="1" thickBot="1">
      <c r="A360" s="105"/>
      <c r="B360" s="106" t="s">
        <v>96</v>
      </c>
      <c r="C360" s="107"/>
      <c r="D360" s="108"/>
      <c r="E360" s="109"/>
      <c r="F360" s="110"/>
      <c r="G360" s="111"/>
      <c r="H360" s="112"/>
      <c r="I360" s="113"/>
      <c r="J360" s="113"/>
      <c r="K360" s="111"/>
      <c r="L360" s="112"/>
      <c r="M360" s="113"/>
      <c r="N360" s="113"/>
      <c r="O360" s="117"/>
    </row>
    <row r="361" ht="15.75" customHeight="1" hidden="1" thickTop="1"/>
    <row r="362" ht="15.75" customHeight="1"/>
    <row r="363" ht="15.75" customHeight="1"/>
    <row r="364" ht="15.75" customHeight="1" hidden="1"/>
    <row r="365" spans="1:15" ht="15.75" customHeight="1" hidden="1">
      <c r="A365" s="114" t="s">
        <v>92</v>
      </c>
      <c r="B365" s="1"/>
      <c r="C365" s="5"/>
      <c r="D365" s="2"/>
      <c r="E365" s="2"/>
      <c r="F365" s="3"/>
      <c r="G365" s="2"/>
      <c r="H365" s="2"/>
      <c r="I365" s="2"/>
      <c r="J365" s="2"/>
      <c r="K365" s="2"/>
      <c r="L365" s="4"/>
      <c r="M365" s="4"/>
      <c r="N365" s="4"/>
      <c r="O365" s="2"/>
    </row>
    <row r="366" spans="1:15" ht="15.75" customHeight="1" hidden="1">
      <c r="A366" s="116" t="s">
        <v>93</v>
      </c>
      <c r="B366" s="155" t="str">
        <f>DirectCEAname</f>
        <v>Building Families - Hamilton, Humboldt, Wright</v>
      </c>
      <c r="C366" s="155"/>
      <c r="D366" s="2"/>
      <c r="E366" s="2"/>
      <c r="F366" s="3"/>
      <c r="G366" s="2"/>
      <c r="H366" s="2"/>
      <c r="I366" s="2"/>
      <c r="J366" s="2"/>
      <c r="K366" s="2"/>
      <c r="L366" s="4"/>
      <c r="M366" s="4"/>
      <c r="N366" s="4"/>
      <c r="O366" s="2"/>
    </row>
    <row r="367" ht="15.75" customHeight="1" hidden="1" thickBot="1"/>
    <row r="368" spans="1:15" ht="93.75" customHeight="1" hidden="1" thickBot="1" thickTop="1">
      <c r="A368" s="139" t="s">
        <v>67</v>
      </c>
      <c r="B368" s="159"/>
      <c r="C368" s="45" t="s">
        <v>62</v>
      </c>
      <c r="D368" s="138" t="s">
        <v>94</v>
      </c>
      <c r="E368" s="138"/>
      <c r="F368" s="139" t="s">
        <v>1</v>
      </c>
      <c r="G368" s="140"/>
      <c r="H368" s="138" t="s">
        <v>2</v>
      </c>
      <c r="I368" s="138"/>
      <c r="J368" s="138"/>
      <c r="K368" s="138"/>
      <c r="L368" s="138" t="s">
        <v>3</v>
      </c>
      <c r="M368" s="138"/>
      <c r="N368" s="138"/>
      <c r="O368" s="138"/>
    </row>
    <row r="369" spans="1:15" ht="49.5" customHeight="1" hidden="1" thickBot="1" thickTop="1">
      <c r="A369" s="160"/>
      <c r="B369" s="161"/>
      <c r="C369" s="46"/>
      <c r="D369" s="47" t="s">
        <v>12</v>
      </c>
      <c r="E369" s="48" t="s">
        <v>19</v>
      </c>
      <c r="F369" s="47" t="s">
        <v>4</v>
      </c>
      <c r="G369" s="48" t="s">
        <v>5</v>
      </c>
      <c r="H369" s="47" t="s">
        <v>6</v>
      </c>
      <c r="I369" s="47" t="s">
        <v>23</v>
      </c>
      <c r="J369" s="47" t="s">
        <v>7</v>
      </c>
      <c r="K369" s="47" t="s">
        <v>8</v>
      </c>
      <c r="L369" s="47" t="s">
        <v>6</v>
      </c>
      <c r="M369" s="47" t="s">
        <v>23</v>
      </c>
      <c r="N369" s="47" t="s">
        <v>7</v>
      </c>
      <c r="O369" s="49" t="s">
        <v>9</v>
      </c>
    </row>
    <row r="370" spans="1:15" ht="31.5" customHeight="1" hidden="1" thickTop="1">
      <c r="A370" s="162" t="s">
        <v>57</v>
      </c>
      <c r="B370" s="163"/>
      <c r="C370" s="156"/>
      <c r="D370" s="50"/>
      <c r="E370" s="51" t="s">
        <v>66</v>
      </c>
      <c r="F370" s="165" t="s">
        <v>21</v>
      </c>
      <c r="G370" s="166"/>
      <c r="H370" s="52"/>
      <c r="I370" s="53"/>
      <c r="J370" s="54"/>
      <c r="K370" s="54"/>
      <c r="L370" s="55"/>
      <c r="M370" s="56"/>
      <c r="N370" s="57" t="e">
        <f>L370/M370</f>
        <v>#DIV/0!</v>
      </c>
      <c r="O370" s="164" t="e">
        <f>VLOOKUP($A$384,Direct,2,FALSE)</f>
        <v>#N/A</v>
      </c>
    </row>
    <row r="371" spans="1:15" ht="31.5" customHeight="1" hidden="1">
      <c r="A371" s="143"/>
      <c r="B371" s="144"/>
      <c r="C371" s="157"/>
      <c r="D371" s="50"/>
      <c r="E371" s="58" t="s">
        <v>63</v>
      </c>
      <c r="F371" s="59"/>
      <c r="G371" s="60" t="s">
        <v>20</v>
      </c>
      <c r="H371" s="55"/>
      <c r="I371" s="61">
        <f>F378</f>
        <v>0</v>
      </c>
      <c r="J371" s="57" t="e">
        <f>H371/I371</f>
        <v>#DIV/0!</v>
      </c>
      <c r="K371" s="74" t="s">
        <v>27</v>
      </c>
      <c r="L371" s="63"/>
      <c r="M371" s="64"/>
      <c r="N371" s="65"/>
      <c r="O371" s="147"/>
    </row>
    <row r="372" spans="1:15" ht="31.5" customHeight="1" hidden="1">
      <c r="A372" s="141"/>
      <c r="B372" s="142"/>
      <c r="C372" s="157"/>
      <c r="D372" s="50"/>
      <c r="E372" s="66" t="s">
        <v>15</v>
      </c>
      <c r="F372" s="59"/>
      <c r="G372" s="67" t="s">
        <v>68</v>
      </c>
      <c r="H372" s="68"/>
      <c r="I372" s="69"/>
      <c r="J372" s="65"/>
      <c r="K372" s="70"/>
      <c r="L372" s="68"/>
      <c r="M372" s="69"/>
      <c r="N372" s="65"/>
      <c r="O372" s="71"/>
    </row>
    <row r="373" spans="1:15" ht="31.5" customHeight="1" hidden="1">
      <c r="A373" s="135" t="s">
        <v>10</v>
      </c>
      <c r="B373" s="136"/>
      <c r="C373" s="158"/>
      <c r="D373" s="50"/>
      <c r="E373" s="66" t="s">
        <v>16</v>
      </c>
      <c r="F373" s="59"/>
      <c r="G373" s="67" t="s">
        <v>69</v>
      </c>
      <c r="H373" s="72"/>
      <c r="I373" s="73"/>
      <c r="J373" s="73"/>
      <c r="K373" s="129" t="s">
        <v>97</v>
      </c>
      <c r="L373" s="55"/>
      <c r="M373" s="56"/>
      <c r="N373" s="57" t="e">
        <f>L373/M373</f>
        <v>#DIV/0!</v>
      </c>
      <c r="O373" s="148" t="e">
        <f>VLOOKUP($A$384,Direct,3,FALSE)</f>
        <v>#N/A</v>
      </c>
    </row>
    <row r="374" spans="1:15" ht="31.5" customHeight="1" hidden="1">
      <c r="A374" s="143"/>
      <c r="B374" s="144"/>
      <c r="C374" s="75"/>
      <c r="D374" s="50"/>
      <c r="E374" s="66" t="s">
        <v>17</v>
      </c>
      <c r="F374" s="59"/>
      <c r="G374" s="67" t="s">
        <v>70</v>
      </c>
      <c r="H374" s="76"/>
      <c r="I374" s="76"/>
      <c r="J374" s="76"/>
      <c r="K374" s="76"/>
      <c r="L374" s="77"/>
      <c r="M374" s="78"/>
      <c r="N374" s="79"/>
      <c r="O374" s="148"/>
    </row>
    <row r="375" spans="1:15" ht="31.5" customHeight="1" hidden="1">
      <c r="A375" s="141"/>
      <c r="B375" s="142"/>
      <c r="C375" s="75"/>
      <c r="D375" s="50"/>
      <c r="E375" s="66" t="s">
        <v>18</v>
      </c>
      <c r="F375" s="59"/>
      <c r="G375" s="67" t="s">
        <v>71</v>
      </c>
      <c r="H375" s="55"/>
      <c r="I375" s="80">
        <f>H371</f>
        <v>0</v>
      </c>
      <c r="J375" s="57" t="e">
        <f>H375/I375</f>
        <v>#DIV/0!</v>
      </c>
      <c r="K375" s="137" t="s">
        <v>28</v>
      </c>
      <c r="L375" s="63"/>
      <c r="M375" s="64"/>
      <c r="N375" s="65"/>
      <c r="O375" s="148"/>
    </row>
    <row r="376" spans="1:15" ht="31.5" customHeight="1" hidden="1">
      <c r="A376" s="135" t="s">
        <v>11</v>
      </c>
      <c r="B376" s="136"/>
      <c r="C376" s="75"/>
      <c r="D376" s="50"/>
      <c r="E376" s="66" t="s">
        <v>64</v>
      </c>
      <c r="F376" s="59"/>
      <c r="G376" s="67" t="s">
        <v>72</v>
      </c>
      <c r="H376" s="63"/>
      <c r="I376" s="64"/>
      <c r="J376" s="65"/>
      <c r="K376" s="137"/>
      <c r="L376" s="72"/>
      <c r="M376" s="73"/>
      <c r="N376" s="73"/>
      <c r="O376" s="71"/>
    </row>
    <row r="377" spans="1:15" ht="31.5" customHeight="1" hidden="1">
      <c r="A377" s="149"/>
      <c r="B377" s="150"/>
      <c r="C377" s="75"/>
      <c r="D377" s="81">
        <f>SUM(D370:D376)</f>
        <v>0</v>
      </c>
      <c r="E377" s="82" t="s">
        <v>65</v>
      </c>
      <c r="F377" s="59"/>
      <c r="G377" s="67" t="s">
        <v>73</v>
      </c>
      <c r="H377" s="68"/>
      <c r="I377" s="69"/>
      <c r="J377" s="65"/>
      <c r="K377" s="137"/>
      <c r="L377" s="72"/>
      <c r="M377" s="73"/>
      <c r="N377" s="73"/>
      <c r="O377" s="83"/>
    </row>
    <row r="378" spans="1:15" ht="31.5" customHeight="1" hidden="1">
      <c r="A378" s="151"/>
      <c r="B378" s="152"/>
      <c r="C378" s="75"/>
      <c r="D378" s="76"/>
      <c r="E378" s="76"/>
      <c r="F378" s="68">
        <f>SUM(F371:F377)</f>
        <v>0</v>
      </c>
      <c r="G378" s="84" t="s">
        <v>22</v>
      </c>
      <c r="H378" s="72"/>
      <c r="I378" s="73"/>
      <c r="J378" s="73"/>
      <c r="K378" s="137"/>
      <c r="L378" s="55"/>
      <c r="M378" s="56"/>
      <c r="N378" s="57" t="e">
        <f>L378/M378</f>
        <v>#DIV/0!</v>
      </c>
      <c r="O378" s="148" t="e">
        <f>VLOOKUP($A$384,Direct,4,FALSE)</f>
        <v>#N/A</v>
      </c>
    </row>
    <row r="379" spans="1:15" ht="31.5" customHeight="1" hidden="1">
      <c r="A379" s="151"/>
      <c r="B379" s="152"/>
      <c r="C379" s="75"/>
      <c r="D379" s="133" t="s">
        <v>95</v>
      </c>
      <c r="E379" s="134"/>
      <c r="F379" s="68"/>
      <c r="G379" s="84"/>
      <c r="H379" s="72"/>
      <c r="I379" s="73"/>
      <c r="J379" s="73"/>
      <c r="K379" s="129" t="s">
        <v>97</v>
      </c>
      <c r="L379" s="85"/>
      <c r="M379" s="86"/>
      <c r="N379" s="87"/>
      <c r="O379" s="148"/>
    </row>
    <row r="380" spans="1:15" ht="24" customHeight="1" hidden="1">
      <c r="A380" s="151"/>
      <c r="B380" s="152"/>
      <c r="C380" s="75"/>
      <c r="D380" s="88" t="s">
        <v>12</v>
      </c>
      <c r="E380" s="89" t="s">
        <v>13</v>
      </c>
      <c r="F380" s="63"/>
      <c r="G380" s="90"/>
      <c r="H380" s="91"/>
      <c r="I380" s="92"/>
      <c r="J380" s="92"/>
      <c r="K380" s="79"/>
      <c r="L380" s="77"/>
      <c r="M380" s="78"/>
      <c r="N380" s="79"/>
      <c r="O380" s="148"/>
    </row>
    <row r="381" spans="1:15" ht="31.5" customHeight="1" hidden="1">
      <c r="A381" s="153"/>
      <c r="B381" s="154"/>
      <c r="C381" s="75"/>
      <c r="D381" s="93"/>
      <c r="E381" s="94"/>
      <c r="F381" s="95"/>
      <c r="G381" s="124" t="s">
        <v>24</v>
      </c>
      <c r="H381" s="91" t="s">
        <v>25</v>
      </c>
      <c r="I381" s="92" t="s">
        <v>77</v>
      </c>
      <c r="J381" s="92" t="s">
        <v>26</v>
      </c>
      <c r="K381" s="79"/>
      <c r="L381" s="167" t="e">
        <f>VLOOKUP(A384,Direct,6,FALSE)</f>
        <v>#N/A</v>
      </c>
      <c r="M381" s="167" t="e">
        <f>VLOOKUP(A384,Direct,7,FALSE)</f>
        <v>#N/A</v>
      </c>
      <c r="N381" s="65"/>
      <c r="O381" s="71"/>
    </row>
    <row r="382" spans="1:15" ht="31.5" customHeight="1" hidden="1">
      <c r="A382" s="141"/>
      <c r="B382" s="142"/>
      <c r="C382" s="75"/>
      <c r="D382" s="93"/>
      <c r="E382" s="94"/>
      <c r="F382" s="63"/>
      <c r="G382" s="90"/>
      <c r="H382" s="96">
        <f>D389</f>
        <v>0</v>
      </c>
      <c r="I382" s="61">
        <f>F378</f>
        <v>0</v>
      </c>
      <c r="J382" s="97" t="e">
        <f>H382/I382</f>
        <v>#DIV/0!</v>
      </c>
      <c r="K382" s="74" t="s">
        <v>74</v>
      </c>
      <c r="L382" s="167"/>
      <c r="M382" s="167"/>
      <c r="N382" s="9"/>
      <c r="O382" s="71"/>
    </row>
    <row r="383" spans="1:15" ht="31.5" customHeight="1" hidden="1">
      <c r="A383" s="135" t="s">
        <v>56</v>
      </c>
      <c r="B383" s="136"/>
      <c r="C383" s="75"/>
      <c r="D383" s="93"/>
      <c r="E383" s="94"/>
      <c r="F383" s="95"/>
      <c r="G383" s="124" t="s">
        <v>37</v>
      </c>
      <c r="H383" s="72"/>
      <c r="I383" s="73"/>
      <c r="J383" s="73"/>
      <c r="K383" s="74"/>
      <c r="L383" s="168"/>
      <c r="M383" s="168"/>
      <c r="N383" s="9"/>
      <c r="O383" s="71"/>
    </row>
    <row r="384" spans="1:15" ht="31.5" customHeight="1" hidden="1">
      <c r="A384" s="143"/>
      <c r="B384" s="144"/>
      <c r="C384" s="75"/>
      <c r="D384" s="93"/>
      <c r="E384" s="94"/>
      <c r="F384" s="68"/>
      <c r="G384" s="90"/>
      <c r="H384" s="72"/>
      <c r="I384" s="73"/>
      <c r="J384" s="73"/>
      <c r="K384" s="74"/>
      <c r="L384" s="55"/>
      <c r="M384" s="56"/>
      <c r="N384" s="57" t="e">
        <f>(L384/M384)-1</f>
        <v>#DIV/0!</v>
      </c>
      <c r="O384" s="169" t="e">
        <f>VLOOKUP(A384,Direct,5,FALSE)</f>
        <v>#N/A</v>
      </c>
    </row>
    <row r="385" spans="1:15" ht="31.5" customHeight="1" hidden="1">
      <c r="A385" s="131"/>
      <c r="B385" s="132"/>
      <c r="C385" s="75"/>
      <c r="D385" s="99"/>
      <c r="E385" s="100"/>
      <c r="F385" s="63"/>
      <c r="G385" s="67" t="e">
        <f>VLOOKUP(A384,Direct,4,FALSE)</f>
        <v>#N/A</v>
      </c>
      <c r="H385" s="72"/>
      <c r="I385" s="73"/>
      <c r="J385" s="73"/>
      <c r="K385" s="74"/>
      <c r="L385" s="72"/>
      <c r="M385" s="73"/>
      <c r="N385" s="73"/>
      <c r="O385" s="169"/>
    </row>
    <row r="386" spans="1:15" ht="31.5" customHeight="1" hidden="1">
      <c r="A386" s="145" t="s">
        <v>38</v>
      </c>
      <c r="B386" s="146"/>
      <c r="C386" s="75"/>
      <c r="D386" s="93"/>
      <c r="E386" s="94"/>
      <c r="F386" s="68"/>
      <c r="G386" s="90"/>
      <c r="H386" s="72"/>
      <c r="I386" s="73"/>
      <c r="J386" s="73"/>
      <c r="K386" s="74"/>
      <c r="L386" s="72"/>
      <c r="M386" s="73"/>
      <c r="N386" s="73"/>
      <c r="O386" s="71"/>
    </row>
    <row r="387" spans="1:15" ht="31.5" customHeight="1" hidden="1">
      <c r="A387" s="101"/>
      <c r="B387" s="102" t="s">
        <v>85</v>
      </c>
      <c r="C387" s="75"/>
      <c r="D387" s="103">
        <f>SUM(D381:D386)</f>
        <v>0</v>
      </c>
      <c r="E387" s="104" t="s">
        <v>75</v>
      </c>
      <c r="F387" s="68"/>
      <c r="G387" s="90"/>
      <c r="H387" s="72"/>
      <c r="I387" s="73"/>
      <c r="J387" s="73"/>
      <c r="K387" s="74"/>
      <c r="L387" s="72"/>
      <c r="M387" s="73"/>
      <c r="N387" s="73"/>
      <c r="O387" s="71"/>
    </row>
    <row r="388" spans="1:15" ht="31.5" customHeight="1" hidden="1">
      <c r="A388" s="101"/>
      <c r="B388" s="102" t="s">
        <v>86</v>
      </c>
      <c r="C388" s="75"/>
      <c r="D388" s="103"/>
      <c r="E388" s="104"/>
      <c r="F388" s="68"/>
      <c r="G388" s="98"/>
      <c r="H388" s="72"/>
      <c r="I388" s="73"/>
      <c r="J388" s="73"/>
      <c r="K388" s="74"/>
      <c r="L388" s="72"/>
      <c r="M388" s="73"/>
      <c r="N388" s="73"/>
      <c r="O388" s="71"/>
    </row>
    <row r="389" spans="1:15" ht="31.5" customHeight="1" hidden="1">
      <c r="A389" s="101"/>
      <c r="B389" s="102" t="s">
        <v>87</v>
      </c>
      <c r="C389" s="75"/>
      <c r="D389" s="103">
        <f>D377+D387</f>
        <v>0</v>
      </c>
      <c r="E389" s="104" t="s">
        <v>76</v>
      </c>
      <c r="F389" s="68"/>
      <c r="G389" s="102"/>
      <c r="H389" s="72"/>
      <c r="I389" s="73"/>
      <c r="J389" s="73"/>
      <c r="K389" s="74"/>
      <c r="L389" s="72"/>
      <c r="M389" s="73"/>
      <c r="N389" s="73"/>
      <c r="O389" s="71"/>
    </row>
    <row r="390" spans="1:15" ht="15" customHeight="1" hidden="1" thickBot="1">
      <c r="A390" s="105"/>
      <c r="B390" s="106" t="s">
        <v>96</v>
      </c>
      <c r="C390" s="107"/>
      <c r="D390" s="108"/>
      <c r="E390" s="109"/>
      <c r="F390" s="110"/>
      <c r="G390" s="111"/>
      <c r="H390" s="112"/>
      <c r="I390" s="113"/>
      <c r="J390" s="113"/>
      <c r="K390" s="111"/>
      <c r="L390" s="112"/>
      <c r="M390" s="113"/>
      <c r="N390" s="113"/>
      <c r="O390" s="117"/>
    </row>
    <row r="391" ht="15.75" customHeight="1" hidden="1" thickTop="1"/>
    <row r="392" ht="15.75" customHeight="1"/>
    <row r="393" ht="15.75" customHeight="1"/>
    <row r="394" ht="15.75" customHeight="1" hidden="1"/>
    <row r="395" spans="1:15" ht="15.75" customHeight="1" hidden="1">
      <c r="A395" s="114" t="s">
        <v>92</v>
      </c>
      <c r="B395" s="1"/>
      <c r="C395" s="5"/>
      <c r="D395" s="2"/>
      <c r="E395" s="2"/>
      <c r="F395" s="3"/>
      <c r="G395" s="2"/>
      <c r="H395" s="2"/>
      <c r="I395" s="2"/>
      <c r="J395" s="2"/>
      <c r="K395" s="2"/>
      <c r="L395" s="4"/>
      <c r="M395" s="4"/>
      <c r="N395" s="4"/>
      <c r="O395" s="2"/>
    </row>
    <row r="396" spans="1:15" ht="15.75" customHeight="1" hidden="1">
      <c r="A396" s="116" t="s">
        <v>93</v>
      </c>
      <c r="B396" s="155" t="str">
        <f>DirectCEAname</f>
        <v>Building Families - Hamilton, Humboldt, Wright</v>
      </c>
      <c r="C396" s="155"/>
      <c r="D396" s="2"/>
      <c r="E396" s="2"/>
      <c r="F396" s="3"/>
      <c r="G396" s="2"/>
      <c r="H396" s="2"/>
      <c r="I396" s="2"/>
      <c r="J396" s="2"/>
      <c r="K396" s="2"/>
      <c r="L396" s="4"/>
      <c r="M396" s="4"/>
      <c r="N396" s="4"/>
      <c r="O396" s="2"/>
    </row>
    <row r="397" ht="15.75" customHeight="1" hidden="1" thickBot="1"/>
    <row r="398" spans="1:15" ht="93.75" customHeight="1" hidden="1" thickBot="1" thickTop="1">
      <c r="A398" s="139" t="s">
        <v>67</v>
      </c>
      <c r="B398" s="159"/>
      <c r="C398" s="45" t="s">
        <v>62</v>
      </c>
      <c r="D398" s="138" t="s">
        <v>94</v>
      </c>
      <c r="E398" s="138"/>
      <c r="F398" s="139" t="s">
        <v>1</v>
      </c>
      <c r="G398" s="140"/>
      <c r="H398" s="138" t="s">
        <v>2</v>
      </c>
      <c r="I398" s="138"/>
      <c r="J398" s="138"/>
      <c r="K398" s="138"/>
      <c r="L398" s="138" t="s">
        <v>3</v>
      </c>
      <c r="M398" s="138"/>
      <c r="N398" s="138"/>
      <c r="O398" s="138"/>
    </row>
    <row r="399" spans="1:15" ht="49.5" customHeight="1" hidden="1" thickBot="1" thickTop="1">
      <c r="A399" s="160"/>
      <c r="B399" s="161"/>
      <c r="C399" s="46"/>
      <c r="D399" s="47" t="s">
        <v>12</v>
      </c>
      <c r="E399" s="48" t="s">
        <v>19</v>
      </c>
      <c r="F399" s="47" t="s">
        <v>4</v>
      </c>
      <c r="G399" s="48" t="s">
        <v>5</v>
      </c>
      <c r="H399" s="47" t="s">
        <v>6</v>
      </c>
      <c r="I399" s="47" t="s">
        <v>23</v>
      </c>
      <c r="J399" s="47" t="s">
        <v>7</v>
      </c>
      <c r="K399" s="47" t="s">
        <v>8</v>
      </c>
      <c r="L399" s="47" t="s">
        <v>6</v>
      </c>
      <c r="M399" s="47" t="s">
        <v>23</v>
      </c>
      <c r="N399" s="47" t="s">
        <v>7</v>
      </c>
      <c r="O399" s="49" t="s">
        <v>9</v>
      </c>
    </row>
    <row r="400" spans="1:15" ht="31.5" customHeight="1" hidden="1" thickTop="1">
      <c r="A400" s="162" t="s">
        <v>57</v>
      </c>
      <c r="B400" s="163"/>
      <c r="C400" s="156"/>
      <c r="D400" s="50"/>
      <c r="E400" s="51" t="s">
        <v>66</v>
      </c>
      <c r="F400" s="165" t="s">
        <v>21</v>
      </c>
      <c r="G400" s="166"/>
      <c r="H400" s="52"/>
      <c r="I400" s="53"/>
      <c r="J400" s="54"/>
      <c r="K400" s="54"/>
      <c r="L400" s="55"/>
      <c r="M400" s="56"/>
      <c r="N400" s="57" t="e">
        <f>L400/M400</f>
        <v>#DIV/0!</v>
      </c>
      <c r="O400" s="164" t="e">
        <f>VLOOKUP($A$414,Direct,2,FALSE)</f>
        <v>#N/A</v>
      </c>
    </row>
    <row r="401" spans="1:15" ht="31.5" customHeight="1" hidden="1">
      <c r="A401" s="143"/>
      <c r="B401" s="144"/>
      <c r="C401" s="157"/>
      <c r="D401" s="50"/>
      <c r="E401" s="58" t="s">
        <v>63</v>
      </c>
      <c r="F401" s="59"/>
      <c r="G401" s="60" t="s">
        <v>20</v>
      </c>
      <c r="H401" s="55"/>
      <c r="I401" s="61">
        <f>F408</f>
        <v>0</v>
      </c>
      <c r="J401" s="57" t="e">
        <f>H401/I401</f>
        <v>#DIV/0!</v>
      </c>
      <c r="K401" s="74" t="s">
        <v>27</v>
      </c>
      <c r="L401" s="63"/>
      <c r="M401" s="64"/>
      <c r="N401" s="65"/>
      <c r="O401" s="147"/>
    </row>
    <row r="402" spans="1:15" ht="31.5" customHeight="1" hidden="1">
      <c r="A402" s="141"/>
      <c r="B402" s="142"/>
      <c r="C402" s="157"/>
      <c r="D402" s="50"/>
      <c r="E402" s="66" t="s">
        <v>15</v>
      </c>
      <c r="F402" s="59"/>
      <c r="G402" s="67" t="s">
        <v>68</v>
      </c>
      <c r="H402" s="68"/>
      <c r="I402" s="69"/>
      <c r="J402" s="65"/>
      <c r="K402" s="70"/>
      <c r="L402" s="68"/>
      <c r="M402" s="69"/>
      <c r="N402" s="65"/>
      <c r="O402" s="71"/>
    </row>
    <row r="403" spans="1:15" ht="31.5" customHeight="1" hidden="1">
      <c r="A403" s="135" t="s">
        <v>10</v>
      </c>
      <c r="B403" s="136"/>
      <c r="C403" s="158"/>
      <c r="D403" s="50"/>
      <c r="E403" s="66" t="s">
        <v>16</v>
      </c>
      <c r="F403" s="59"/>
      <c r="G403" s="67" t="s">
        <v>69</v>
      </c>
      <c r="H403" s="72"/>
      <c r="I403" s="73"/>
      <c r="J403" s="73"/>
      <c r="K403" s="129" t="s">
        <v>97</v>
      </c>
      <c r="L403" s="55"/>
      <c r="M403" s="56"/>
      <c r="N403" s="57" t="e">
        <f>L403/M403</f>
        <v>#DIV/0!</v>
      </c>
      <c r="O403" s="148" t="e">
        <f>VLOOKUP($A$414,Direct,3,FALSE)</f>
        <v>#N/A</v>
      </c>
    </row>
    <row r="404" spans="1:15" ht="31.5" customHeight="1" hidden="1">
      <c r="A404" s="143"/>
      <c r="B404" s="144"/>
      <c r="C404" s="75"/>
      <c r="D404" s="50"/>
      <c r="E404" s="66" t="s">
        <v>17</v>
      </c>
      <c r="F404" s="59"/>
      <c r="G404" s="67" t="s">
        <v>70</v>
      </c>
      <c r="H404" s="76"/>
      <c r="I404" s="76"/>
      <c r="J404" s="76"/>
      <c r="K404" s="76"/>
      <c r="L404" s="77"/>
      <c r="M404" s="78"/>
      <c r="N404" s="79"/>
      <c r="O404" s="148"/>
    </row>
    <row r="405" spans="1:15" ht="31.5" customHeight="1" hidden="1">
      <c r="A405" s="141"/>
      <c r="B405" s="142"/>
      <c r="C405" s="75"/>
      <c r="D405" s="50"/>
      <c r="E405" s="66" t="s">
        <v>18</v>
      </c>
      <c r="F405" s="59"/>
      <c r="G405" s="67" t="s">
        <v>71</v>
      </c>
      <c r="H405" s="55"/>
      <c r="I405" s="80">
        <f>H401</f>
        <v>0</v>
      </c>
      <c r="J405" s="57" t="e">
        <f>H405/I405</f>
        <v>#DIV/0!</v>
      </c>
      <c r="K405" s="137" t="s">
        <v>28</v>
      </c>
      <c r="L405" s="63"/>
      <c r="M405" s="64"/>
      <c r="N405" s="65"/>
      <c r="O405" s="148"/>
    </row>
    <row r="406" spans="1:15" ht="31.5" customHeight="1" hidden="1">
      <c r="A406" s="135" t="s">
        <v>11</v>
      </c>
      <c r="B406" s="136"/>
      <c r="C406" s="75"/>
      <c r="D406" s="50"/>
      <c r="E406" s="66" t="s">
        <v>64</v>
      </c>
      <c r="F406" s="59"/>
      <c r="G406" s="67" t="s">
        <v>72</v>
      </c>
      <c r="H406" s="63"/>
      <c r="I406" s="64"/>
      <c r="J406" s="65"/>
      <c r="K406" s="137"/>
      <c r="L406" s="72"/>
      <c r="M406" s="73"/>
      <c r="N406" s="73"/>
      <c r="O406" s="71"/>
    </row>
    <row r="407" spans="1:15" ht="31.5" customHeight="1" hidden="1">
      <c r="A407" s="149"/>
      <c r="B407" s="150"/>
      <c r="C407" s="75"/>
      <c r="D407" s="81">
        <f>SUM(D400:D406)</f>
        <v>0</v>
      </c>
      <c r="E407" s="82" t="s">
        <v>65</v>
      </c>
      <c r="F407" s="59"/>
      <c r="G407" s="67" t="s">
        <v>73</v>
      </c>
      <c r="H407" s="68"/>
      <c r="I407" s="69"/>
      <c r="J407" s="65"/>
      <c r="K407" s="137"/>
      <c r="L407" s="72"/>
      <c r="M407" s="73"/>
      <c r="N407" s="73"/>
      <c r="O407" s="83"/>
    </row>
    <row r="408" spans="1:15" ht="31.5" customHeight="1" hidden="1">
      <c r="A408" s="151"/>
      <c r="B408" s="152"/>
      <c r="C408" s="75"/>
      <c r="D408" s="76"/>
      <c r="E408" s="76"/>
      <c r="F408" s="68">
        <f>SUM(F401:F407)</f>
        <v>0</v>
      </c>
      <c r="G408" s="84" t="s">
        <v>22</v>
      </c>
      <c r="H408" s="72"/>
      <c r="I408" s="73"/>
      <c r="J408" s="73"/>
      <c r="K408" s="137"/>
      <c r="L408" s="55"/>
      <c r="M408" s="56"/>
      <c r="N408" s="57" t="e">
        <f>L408/M408</f>
        <v>#DIV/0!</v>
      </c>
      <c r="O408" s="148" t="e">
        <f>VLOOKUP($A$414,Direct,4,FALSE)</f>
        <v>#N/A</v>
      </c>
    </row>
    <row r="409" spans="1:15" ht="31.5" customHeight="1" hidden="1">
      <c r="A409" s="151"/>
      <c r="B409" s="152"/>
      <c r="C409" s="75"/>
      <c r="D409" s="133" t="s">
        <v>95</v>
      </c>
      <c r="E409" s="134"/>
      <c r="F409" s="68"/>
      <c r="G409" s="84"/>
      <c r="H409" s="72"/>
      <c r="I409" s="73"/>
      <c r="J409" s="73"/>
      <c r="K409" s="129" t="s">
        <v>97</v>
      </c>
      <c r="L409" s="85"/>
      <c r="M409" s="86"/>
      <c r="N409" s="87"/>
      <c r="O409" s="148"/>
    </row>
    <row r="410" spans="1:15" ht="24" customHeight="1" hidden="1">
      <c r="A410" s="151"/>
      <c r="B410" s="152"/>
      <c r="C410" s="75"/>
      <c r="D410" s="88" t="s">
        <v>12</v>
      </c>
      <c r="E410" s="89" t="s">
        <v>13</v>
      </c>
      <c r="F410" s="63"/>
      <c r="G410" s="90"/>
      <c r="H410" s="91"/>
      <c r="I410" s="92"/>
      <c r="J410" s="92"/>
      <c r="K410" s="79"/>
      <c r="L410" s="77"/>
      <c r="M410" s="78"/>
      <c r="N410" s="79"/>
      <c r="O410" s="148"/>
    </row>
    <row r="411" spans="1:15" ht="31.5" customHeight="1" hidden="1">
      <c r="A411" s="153"/>
      <c r="B411" s="154"/>
      <c r="C411" s="75"/>
      <c r="D411" s="93"/>
      <c r="E411" s="94"/>
      <c r="F411" s="95"/>
      <c r="G411" s="124" t="s">
        <v>24</v>
      </c>
      <c r="H411" s="91" t="s">
        <v>25</v>
      </c>
      <c r="I411" s="92" t="s">
        <v>77</v>
      </c>
      <c r="J411" s="92" t="s">
        <v>26</v>
      </c>
      <c r="K411" s="79"/>
      <c r="L411" s="167" t="e">
        <f>VLOOKUP(A414,Direct,6,FALSE)</f>
        <v>#N/A</v>
      </c>
      <c r="M411" s="167" t="e">
        <f>VLOOKUP(A414,Direct,7,FALSE)</f>
        <v>#N/A</v>
      </c>
      <c r="N411" s="65"/>
      <c r="O411" s="71"/>
    </row>
    <row r="412" spans="1:15" ht="31.5" customHeight="1" hidden="1">
      <c r="A412" s="141"/>
      <c r="B412" s="142"/>
      <c r="C412" s="75"/>
      <c r="D412" s="93"/>
      <c r="E412" s="94"/>
      <c r="F412" s="63"/>
      <c r="G412" s="90"/>
      <c r="H412" s="96">
        <f>D419</f>
        <v>0</v>
      </c>
      <c r="I412" s="61">
        <f>F408</f>
        <v>0</v>
      </c>
      <c r="J412" s="97" t="e">
        <f>H412/I412</f>
        <v>#DIV/0!</v>
      </c>
      <c r="K412" s="74" t="s">
        <v>74</v>
      </c>
      <c r="L412" s="167"/>
      <c r="M412" s="167"/>
      <c r="N412" s="9"/>
      <c r="O412" s="71"/>
    </row>
    <row r="413" spans="1:15" ht="31.5" customHeight="1" hidden="1">
      <c r="A413" s="135" t="s">
        <v>56</v>
      </c>
      <c r="B413" s="136"/>
      <c r="C413" s="75"/>
      <c r="D413" s="93"/>
      <c r="E413" s="94"/>
      <c r="F413" s="95"/>
      <c r="G413" s="124" t="s">
        <v>37</v>
      </c>
      <c r="H413" s="72"/>
      <c r="I413" s="73"/>
      <c r="J413" s="73"/>
      <c r="K413" s="74"/>
      <c r="L413" s="168"/>
      <c r="M413" s="168"/>
      <c r="N413" s="9"/>
      <c r="O413" s="71"/>
    </row>
    <row r="414" spans="1:15" ht="31.5" customHeight="1" hidden="1">
      <c r="A414" s="143"/>
      <c r="B414" s="144"/>
      <c r="C414" s="75"/>
      <c r="D414" s="93"/>
      <c r="E414" s="94"/>
      <c r="F414" s="68"/>
      <c r="G414" s="90"/>
      <c r="H414" s="72"/>
      <c r="I414" s="73"/>
      <c r="J414" s="73"/>
      <c r="K414" s="74"/>
      <c r="L414" s="55"/>
      <c r="M414" s="56"/>
      <c r="N414" s="57" t="e">
        <f>(L414/M414)-1</f>
        <v>#DIV/0!</v>
      </c>
      <c r="O414" s="169" t="e">
        <f>VLOOKUP(A414,Direct,5,FALSE)</f>
        <v>#N/A</v>
      </c>
    </row>
    <row r="415" spans="1:15" ht="31.5" customHeight="1" hidden="1">
      <c r="A415" s="131"/>
      <c r="B415" s="132"/>
      <c r="C415" s="75"/>
      <c r="D415" s="99"/>
      <c r="E415" s="100"/>
      <c r="F415" s="63"/>
      <c r="G415" s="67" t="e">
        <f>VLOOKUP(A414,Direct,4,FALSE)</f>
        <v>#N/A</v>
      </c>
      <c r="H415" s="72"/>
      <c r="I415" s="73"/>
      <c r="J415" s="73"/>
      <c r="K415" s="74"/>
      <c r="L415" s="72"/>
      <c r="M415" s="73"/>
      <c r="N415" s="73"/>
      <c r="O415" s="169"/>
    </row>
    <row r="416" spans="1:15" ht="31.5" customHeight="1" hidden="1">
      <c r="A416" s="145" t="s">
        <v>38</v>
      </c>
      <c r="B416" s="146"/>
      <c r="C416" s="75"/>
      <c r="D416" s="93"/>
      <c r="E416" s="94"/>
      <c r="F416" s="68"/>
      <c r="G416" s="90"/>
      <c r="H416" s="72"/>
      <c r="I416" s="73"/>
      <c r="J416" s="73"/>
      <c r="K416" s="74"/>
      <c r="L416" s="72"/>
      <c r="M416" s="73"/>
      <c r="N416" s="73"/>
      <c r="O416" s="71"/>
    </row>
    <row r="417" spans="1:15" ht="31.5" customHeight="1" hidden="1">
      <c r="A417" s="101"/>
      <c r="B417" s="102" t="s">
        <v>85</v>
      </c>
      <c r="C417" s="75"/>
      <c r="D417" s="103">
        <f>SUM(D411:D416)</f>
        <v>0</v>
      </c>
      <c r="E417" s="104" t="s">
        <v>75</v>
      </c>
      <c r="F417" s="68"/>
      <c r="G417" s="90"/>
      <c r="H417" s="72"/>
      <c r="I417" s="73"/>
      <c r="J417" s="73"/>
      <c r="K417" s="74"/>
      <c r="L417" s="72"/>
      <c r="M417" s="73"/>
      <c r="N417" s="73"/>
      <c r="O417" s="71"/>
    </row>
    <row r="418" spans="1:15" ht="31.5" customHeight="1" hidden="1">
      <c r="A418" s="101"/>
      <c r="B418" s="102" t="s">
        <v>86</v>
      </c>
      <c r="C418" s="75"/>
      <c r="D418" s="103"/>
      <c r="E418" s="104"/>
      <c r="F418" s="68"/>
      <c r="G418" s="98"/>
      <c r="H418" s="72"/>
      <c r="I418" s="73"/>
      <c r="J418" s="73"/>
      <c r="K418" s="74"/>
      <c r="L418" s="72"/>
      <c r="M418" s="73"/>
      <c r="N418" s="73"/>
      <c r="O418" s="71"/>
    </row>
    <row r="419" spans="1:15" ht="31.5" customHeight="1" hidden="1">
      <c r="A419" s="101"/>
      <c r="B419" s="102" t="s">
        <v>87</v>
      </c>
      <c r="C419" s="75"/>
      <c r="D419" s="103">
        <f>D407+D417</f>
        <v>0</v>
      </c>
      <c r="E419" s="104" t="s">
        <v>76</v>
      </c>
      <c r="F419" s="68"/>
      <c r="G419" s="102"/>
      <c r="H419" s="72"/>
      <c r="I419" s="73"/>
      <c r="J419" s="73"/>
      <c r="K419" s="74"/>
      <c r="L419" s="72"/>
      <c r="M419" s="73"/>
      <c r="N419" s="73"/>
      <c r="O419" s="71"/>
    </row>
    <row r="420" spans="1:15" ht="15" customHeight="1" hidden="1" thickBot="1">
      <c r="A420" s="105"/>
      <c r="B420" s="106" t="s">
        <v>96</v>
      </c>
      <c r="C420" s="107"/>
      <c r="D420" s="108"/>
      <c r="E420" s="109"/>
      <c r="F420" s="110"/>
      <c r="G420" s="111"/>
      <c r="H420" s="112"/>
      <c r="I420" s="113"/>
      <c r="J420" s="113"/>
      <c r="K420" s="111"/>
      <c r="L420" s="112"/>
      <c r="M420" s="113"/>
      <c r="N420" s="113"/>
      <c r="O420" s="117"/>
    </row>
    <row r="421" ht="15.75" customHeight="1" hidden="1" thickTop="1"/>
    <row r="422" ht="15.75" customHeight="1"/>
    <row r="423" ht="15.75" customHeight="1"/>
    <row r="424" ht="15.75" customHeight="1" hidden="1"/>
    <row r="425" spans="1:15" ht="15.75" customHeight="1" hidden="1">
      <c r="A425" s="114" t="s">
        <v>92</v>
      </c>
      <c r="B425" s="1"/>
      <c r="C425" s="5"/>
      <c r="D425" s="2"/>
      <c r="E425" s="2"/>
      <c r="F425" s="3"/>
      <c r="G425" s="2"/>
      <c r="H425" s="2"/>
      <c r="I425" s="2"/>
      <c r="J425" s="2"/>
      <c r="K425" s="2"/>
      <c r="L425" s="4"/>
      <c r="M425" s="4"/>
      <c r="N425" s="4"/>
      <c r="O425" s="2"/>
    </row>
    <row r="426" spans="1:15" ht="15.75" customHeight="1" hidden="1">
      <c r="A426" s="116" t="s">
        <v>93</v>
      </c>
      <c r="B426" s="155" t="str">
        <f>DirectCEAname</f>
        <v>Building Families - Hamilton, Humboldt, Wright</v>
      </c>
      <c r="C426" s="155"/>
      <c r="D426" s="2"/>
      <c r="E426" s="2"/>
      <c r="F426" s="3"/>
      <c r="G426" s="2"/>
      <c r="H426" s="2"/>
      <c r="I426" s="2"/>
      <c r="J426" s="2"/>
      <c r="K426" s="2"/>
      <c r="L426" s="4"/>
      <c r="M426" s="4"/>
      <c r="N426" s="4"/>
      <c r="O426" s="2"/>
    </row>
    <row r="427" ht="15.75" customHeight="1" hidden="1" thickBot="1"/>
    <row r="428" spans="1:15" ht="93.75" customHeight="1" hidden="1" thickBot="1" thickTop="1">
      <c r="A428" s="139" t="s">
        <v>67</v>
      </c>
      <c r="B428" s="159"/>
      <c r="C428" s="45" t="s">
        <v>62</v>
      </c>
      <c r="D428" s="138" t="s">
        <v>94</v>
      </c>
      <c r="E428" s="138"/>
      <c r="F428" s="139" t="s">
        <v>1</v>
      </c>
      <c r="G428" s="140"/>
      <c r="H428" s="138" t="s">
        <v>2</v>
      </c>
      <c r="I428" s="138"/>
      <c r="J428" s="138"/>
      <c r="K428" s="138"/>
      <c r="L428" s="138" t="s">
        <v>3</v>
      </c>
      <c r="M428" s="138"/>
      <c r="N428" s="138"/>
      <c r="O428" s="138"/>
    </row>
    <row r="429" spans="1:15" ht="49.5" customHeight="1" hidden="1" thickBot="1" thickTop="1">
      <c r="A429" s="160"/>
      <c r="B429" s="161"/>
      <c r="C429" s="46"/>
      <c r="D429" s="47" t="s">
        <v>12</v>
      </c>
      <c r="E429" s="48" t="s">
        <v>19</v>
      </c>
      <c r="F429" s="47" t="s">
        <v>4</v>
      </c>
      <c r="G429" s="48" t="s">
        <v>5</v>
      </c>
      <c r="H429" s="47" t="s">
        <v>6</v>
      </c>
      <c r="I429" s="47" t="s">
        <v>23</v>
      </c>
      <c r="J429" s="47" t="s">
        <v>7</v>
      </c>
      <c r="K429" s="47" t="s">
        <v>8</v>
      </c>
      <c r="L429" s="47" t="s">
        <v>6</v>
      </c>
      <c r="M429" s="47" t="s">
        <v>23</v>
      </c>
      <c r="N429" s="47" t="s">
        <v>7</v>
      </c>
      <c r="O429" s="49" t="s">
        <v>9</v>
      </c>
    </row>
    <row r="430" spans="1:15" ht="31.5" customHeight="1" hidden="1" thickTop="1">
      <c r="A430" s="162" t="s">
        <v>57</v>
      </c>
      <c r="B430" s="163"/>
      <c r="C430" s="156"/>
      <c r="D430" s="50"/>
      <c r="E430" s="51" t="s">
        <v>66</v>
      </c>
      <c r="F430" s="165" t="s">
        <v>21</v>
      </c>
      <c r="G430" s="166"/>
      <c r="H430" s="52"/>
      <c r="I430" s="53"/>
      <c r="J430" s="54"/>
      <c r="K430" s="54"/>
      <c r="L430" s="55"/>
      <c r="M430" s="56"/>
      <c r="N430" s="57" t="e">
        <f>L430/M430</f>
        <v>#DIV/0!</v>
      </c>
      <c r="O430" s="164" t="e">
        <f>VLOOKUP($A$444,Direct,2,FALSE)</f>
        <v>#N/A</v>
      </c>
    </row>
    <row r="431" spans="1:15" ht="31.5" customHeight="1" hidden="1">
      <c r="A431" s="143"/>
      <c r="B431" s="144"/>
      <c r="C431" s="157"/>
      <c r="D431" s="50"/>
      <c r="E431" s="58" t="s">
        <v>63</v>
      </c>
      <c r="F431" s="59"/>
      <c r="G431" s="60" t="s">
        <v>20</v>
      </c>
      <c r="H431" s="55"/>
      <c r="I431" s="61">
        <f>F438</f>
        <v>0</v>
      </c>
      <c r="J431" s="57" t="e">
        <f>H431/I431</f>
        <v>#DIV/0!</v>
      </c>
      <c r="K431" s="74" t="s">
        <v>27</v>
      </c>
      <c r="L431" s="63"/>
      <c r="M431" s="64"/>
      <c r="N431" s="65"/>
      <c r="O431" s="147"/>
    </row>
    <row r="432" spans="1:15" ht="31.5" customHeight="1" hidden="1">
      <c r="A432" s="141"/>
      <c r="B432" s="142"/>
      <c r="C432" s="157"/>
      <c r="D432" s="50"/>
      <c r="E432" s="66" t="s">
        <v>15</v>
      </c>
      <c r="F432" s="59"/>
      <c r="G432" s="67" t="s">
        <v>68</v>
      </c>
      <c r="H432" s="68"/>
      <c r="I432" s="69"/>
      <c r="J432" s="65"/>
      <c r="K432" s="70"/>
      <c r="L432" s="68"/>
      <c r="M432" s="69"/>
      <c r="N432" s="65"/>
      <c r="O432" s="71"/>
    </row>
    <row r="433" spans="1:15" ht="31.5" customHeight="1" hidden="1">
      <c r="A433" s="135" t="s">
        <v>10</v>
      </c>
      <c r="B433" s="136"/>
      <c r="C433" s="158"/>
      <c r="D433" s="50"/>
      <c r="E433" s="66" t="s">
        <v>16</v>
      </c>
      <c r="F433" s="59"/>
      <c r="G433" s="67" t="s">
        <v>69</v>
      </c>
      <c r="H433" s="72"/>
      <c r="I433" s="73"/>
      <c r="J433" s="73"/>
      <c r="K433" s="129" t="s">
        <v>97</v>
      </c>
      <c r="L433" s="55"/>
      <c r="M433" s="56"/>
      <c r="N433" s="57" t="e">
        <f>L433/M433</f>
        <v>#DIV/0!</v>
      </c>
      <c r="O433" s="148" t="e">
        <f>VLOOKUP($A$444,Direct,3,FALSE)</f>
        <v>#N/A</v>
      </c>
    </row>
    <row r="434" spans="1:15" ht="31.5" customHeight="1" hidden="1">
      <c r="A434" s="143"/>
      <c r="B434" s="144"/>
      <c r="C434" s="75"/>
      <c r="D434" s="50"/>
      <c r="E434" s="66" t="s">
        <v>17</v>
      </c>
      <c r="F434" s="59"/>
      <c r="G434" s="67" t="s">
        <v>70</v>
      </c>
      <c r="H434" s="76"/>
      <c r="I434" s="76"/>
      <c r="J434" s="76"/>
      <c r="K434" s="76"/>
      <c r="L434" s="77"/>
      <c r="M434" s="78"/>
      <c r="N434" s="79"/>
      <c r="O434" s="148"/>
    </row>
    <row r="435" spans="1:15" ht="31.5" customHeight="1" hidden="1">
      <c r="A435" s="141"/>
      <c r="B435" s="142"/>
      <c r="C435" s="75"/>
      <c r="D435" s="50"/>
      <c r="E435" s="66" t="s">
        <v>18</v>
      </c>
      <c r="F435" s="59"/>
      <c r="G435" s="67" t="s">
        <v>71</v>
      </c>
      <c r="H435" s="55"/>
      <c r="I435" s="80">
        <f>H431</f>
        <v>0</v>
      </c>
      <c r="J435" s="57" t="e">
        <f>H435/I435</f>
        <v>#DIV/0!</v>
      </c>
      <c r="K435" s="137" t="s">
        <v>28</v>
      </c>
      <c r="L435" s="63"/>
      <c r="M435" s="64"/>
      <c r="N435" s="65"/>
      <c r="O435" s="148"/>
    </row>
    <row r="436" spans="1:15" ht="31.5" customHeight="1" hidden="1">
      <c r="A436" s="135" t="s">
        <v>11</v>
      </c>
      <c r="B436" s="136"/>
      <c r="C436" s="75"/>
      <c r="D436" s="50"/>
      <c r="E436" s="66" t="s">
        <v>64</v>
      </c>
      <c r="F436" s="59"/>
      <c r="G436" s="67" t="s">
        <v>72</v>
      </c>
      <c r="H436" s="63"/>
      <c r="I436" s="64"/>
      <c r="J436" s="65"/>
      <c r="K436" s="137"/>
      <c r="L436" s="72"/>
      <c r="M436" s="73"/>
      <c r="N436" s="73"/>
      <c r="O436" s="71"/>
    </row>
    <row r="437" spans="1:15" ht="31.5" customHeight="1" hidden="1">
      <c r="A437" s="149"/>
      <c r="B437" s="150"/>
      <c r="C437" s="75"/>
      <c r="D437" s="81">
        <f>SUM(D430:D436)</f>
        <v>0</v>
      </c>
      <c r="E437" s="82" t="s">
        <v>65</v>
      </c>
      <c r="F437" s="59"/>
      <c r="G437" s="67" t="s">
        <v>73</v>
      </c>
      <c r="H437" s="68"/>
      <c r="I437" s="69"/>
      <c r="J437" s="65"/>
      <c r="K437" s="137"/>
      <c r="L437" s="72"/>
      <c r="M437" s="73"/>
      <c r="N437" s="73"/>
      <c r="O437" s="83"/>
    </row>
    <row r="438" spans="1:15" ht="31.5" customHeight="1" hidden="1">
      <c r="A438" s="151"/>
      <c r="B438" s="152"/>
      <c r="C438" s="75"/>
      <c r="D438" s="76"/>
      <c r="E438" s="76"/>
      <c r="F438" s="68">
        <f>SUM(F431:F437)</f>
        <v>0</v>
      </c>
      <c r="G438" s="84" t="s">
        <v>22</v>
      </c>
      <c r="H438" s="72"/>
      <c r="I438" s="73"/>
      <c r="J438" s="73"/>
      <c r="K438" s="137"/>
      <c r="L438" s="55"/>
      <c r="M438" s="56"/>
      <c r="N438" s="57" t="e">
        <f>L438/M438</f>
        <v>#DIV/0!</v>
      </c>
      <c r="O438" s="148" t="e">
        <f>VLOOKUP($A$444,Direct,4,FALSE)</f>
        <v>#N/A</v>
      </c>
    </row>
    <row r="439" spans="1:15" ht="31.5" customHeight="1" hidden="1">
      <c r="A439" s="151"/>
      <c r="B439" s="152"/>
      <c r="C439" s="75"/>
      <c r="D439" s="133" t="s">
        <v>95</v>
      </c>
      <c r="E439" s="134"/>
      <c r="F439" s="68"/>
      <c r="G439" s="84"/>
      <c r="H439" s="72"/>
      <c r="I439" s="73"/>
      <c r="J439" s="73"/>
      <c r="K439" s="129" t="s">
        <v>97</v>
      </c>
      <c r="L439" s="85"/>
      <c r="M439" s="86"/>
      <c r="N439" s="87"/>
      <c r="O439" s="148"/>
    </row>
    <row r="440" spans="1:15" ht="24" customHeight="1" hidden="1">
      <c r="A440" s="151"/>
      <c r="B440" s="152"/>
      <c r="C440" s="75"/>
      <c r="D440" s="88" t="s">
        <v>12</v>
      </c>
      <c r="E440" s="89" t="s">
        <v>13</v>
      </c>
      <c r="F440" s="63"/>
      <c r="G440" s="90"/>
      <c r="H440" s="91"/>
      <c r="I440" s="92"/>
      <c r="J440" s="92"/>
      <c r="K440" s="79"/>
      <c r="L440" s="77"/>
      <c r="M440" s="78"/>
      <c r="N440" s="79"/>
      <c r="O440" s="148"/>
    </row>
    <row r="441" spans="1:15" ht="31.5" customHeight="1" hidden="1">
      <c r="A441" s="153"/>
      <c r="B441" s="154"/>
      <c r="C441" s="75"/>
      <c r="D441" s="93"/>
      <c r="E441" s="94"/>
      <c r="F441" s="95"/>
      <c r="G441" s="124" t="s">
        <v>24</v>
      </c>
      <c r="H441" s="91" t="s">
        <v>25</v>
      </c>
      <c r="I441" s="92" t="s">
        <v>77</v>
      </c>
      <c r="J441" s="92" t="s">
        <v>26</v>
      </c>
      <c r="K441" s="79"/>
      <c r="L441" s="167" t="e">
        <f>VLOOKUP(A444,Direct,6,FALSE)</f>
        <v>#N/A</v>
      </c>
      <c r="M441" s="167" t="e">
        <f>VLOOKUP(A444,Direct,7,FALSE)</f>
        <v>#N/A</v>
      </c>
      <c r="N441" s="65"/>
      <c r="O441" s="71"/>
    </row>
    <row r="442" spans="1:15" ht="31.5" customHeight="1" hidden="1">
      <c r="A442" s="141"/>
      <c r="B442" s="142"/>
      <c r="C442" s="75"/>
      <c r="D442" s="93"/>
      <c r="E442" s="94"/>
      <c r="F442" s="63"/>
      <c r="G442" s="90"/>
      <c r="H442" s="96">
        <f>D449</f>
        <v>0</v>
      </c>
      <c r="I442" s="61">
        <f>F438</f>
        <v>0</v>
      </c>
      <c r="J442" s="97" t="e">
        <f>H442/I442</f>
        <v>#DIV/0!</v>
      </c>
      <c r="K442" s="74" t="s">
        <v>74</v>
      </c>
      <c r="L442" s="167"/>
      <c r="M442" s="167"/>
      <c r="N442" s="9"/>
      <c r="O442" s="71"/>
    </row>
    <row r="443" spans="1:15" ht="31.5" customHeight="1" hidden="1">
      <c r="A443" s="135" t="s">
        <v>56</v>
      </c>
      <c r="B443" s="136"/>
      <c r="C443" s="75"/>
      <c r="D443" s="93"/>
      <c r="E443" s="94"/>
      <c r="F443" s="95"/>
      <c r="G443" s="124" t="s">
        <v>37</v>
      </c>
      <c r="H443" s="72"/>
      <c r="I443" s="73"/>
      <c r="J443" s="73"/>
      <c r="K443" s="74"/>
      <c r="L443" s="168"/>
      <c r="M443" s="168"/>
      <c r="N443" s="9"/>
      <c r="O443" s="71"/>
    </row>
    <row r="444" spans="1:15" ht="31.5" customHeight="1" hidden="1">
      <c r="A444" s="143"/>
      <c r="B444" s="144"/>
      <c r="C444" s="75"/>
      <c r="D444" s="93"/>
      <c r="E444" s="94"/>
      <c r="F444" s="68"/>
      <c r="G444" s="90"/>
      <c r="H444" s="72"/>
      <c r="I444" s="73"/>
      <c r="J444" s="73"/>
      <c r="K444" s="74"/>
      <c r="L444" s="55"/>
      <c r="M444" s="56"/>
      <c r="N444" s="57" t="e">
        <f>(L444/M444)-1</f>
        <v>#DIV/0!</v>
      </c>
      <c r="O444" s="169" t="e">
        <f>VLOOKUP(A444,Direct,5,FALSE)</f>
        <v>#N/A</v>
      </c>
    </row>
    <row r="445" spans="1:15" ht="31.5" customHeight="1" hidden="1">
      <c r="A445" s="131"/>
      <c r="B445" s="132"/>
      <c r="C445" s="75"/>
      <c r="D445" s="99"/>
      <c r="E445" s="100"/>
      <c r="F445" s="63"/>
      <c r="G445" s="67" t="e">
        <f>VLOOKUP(A444,Direct,4,FALSE)</f>
        <v>#N/A</v>
      </c>
      <c r="H445" s="72"/>
      <c r="I445" s="73"/>
      <c r="J445" s="73"/>
      <c r="K445" s="74"/>
      <c r="L445" s="72"/>
      <c r="M445" s="73"/>
      <c r="N445" s="73"/>
      <c r="O445" s="169"/>
    </row>
    <row r="446" spans="1:15" ht="31.5" customHeight="1" hidden="1">
      <c r="A446" s="145" t="s">
        <v>38</v>
      </c>
      <c r="B446" s="146"/>
      <c r="C446" s="75"/>
      <c r="D446" s="93"/>
      <c r="E446" s="94"/>
      <c r="F446" s="68"/>
      <c r="G446" s="90"/>
      <c r="H446" s="72"/>
      <c r="I446" s="73"/>
      <c r="J446" s="73"/>
      <c r="K446" s="74"/>
      <c r="L446" s="72"/>
      <c r="M446" s="73"/>
      <c r="N446" s="73"/>
      <c r="O446" s="71"/>
    </row>
    <row r="447" spans="1:15" ht="31.5" customHeight="1" hidden="1">
      <c r="A447" s="101"/>
      <c r="B447" s="102" t="s">
        <v>85</v>
      </c>
      <c r="C447" s="75"/>
      <c r="D447" s="103">
        <f>SUM(D441:D446)</f>
        <v>0</v>
      </c>
      <c r="E447" s="104" t="s">
        <v>75</v>
      </c>
      <c r="F447" s="68"/>
      <c r="G447" s="90"/>
      <c r="H447" s="72"/>
      <c r="I447" s="73"/>
      <c r="J447" s="73"/>
      <c r="K447" s="74"/>
      <c r="L447" s="72"/>
      <c r="M447" s="73"/>
      <c r="N447" s="73"/>
      <c r="O447" s="71"/>
    </row>
    <row r="448" spans="1:15" ht="31.5" customHeight="1" hidden="1">
      <c r="A448" s="101"/>
      <c r="B448" s="102" t="s">
        <v>86</v>
      </c>
      <c r="C448" s="75"/>
      <c r="D448" s="103"/>
      <c r="E448" s="104"/>
      <c r="F448" s="68"/>
      <c r="G448" s="98"/>
      <c r="H448" s="72"/>
      <c r="I448" s="73"/>
      <c r="J448" s="73"/>
      <c r="K448" s="74"/>
      <c r="L448" s="72"/>
      <c r="M448" s="73"/>
      <c r="N448" s="73"/>
      <c r="O448" s="71"/>
    </row>
    <row r="449" spans="1:15" ht="31.5" customHeight="1" hidden="1">
      <c r="A449" s="101"/>
      <c r="B449" s="102" t="s">
        <v>87</v>
      </c>
      <c r="C449" s="75"/>
      <c r="D449" s="103">
        <f>D437+D447</f>
        <v>0</v>
      </c>
      <c r="E449" s="104" t="s">
        <v>76</v>
      </c>
      <c r="F449" s="68"/>
      <c r="G449" s="102"/>
      <c r="H449" s="72"/>
      <c r="I449" s="73"/>
      <c r="J449" s="73"/>
      <c r="K449" s="74"/>
      <c r="L449" s="72"/>
      <c r="M449" s="73"/>
      <c r="N449" s="73"/>
      <c r="O449" s="71"/>
    </row>
    <row r="450" spans="1:15" ht="15" customHeight="1" hidden="1" thickBot="1">
      <c r="A450" s="105"/>
      <c r="B450" s="106" t="s">
        <v>96</v>
      </c>
      <c r="C450" s="107"/>
      <c r="D450" s="108"/>
      <c r="E450" s="109"/>
      <c r="F450" s="110"/>
      <c r="G450" s="111"/>
      <c r="H450" s="112"/>
      <c r="I450" s="113"/>
      <c r="J450" s="113"/>
      <c r="K450" s="111"/>
      <c r="L450" s="112"/>
      <c r="M450" s="113"/>
      <c r="N450" s="113"/>
      <c r="O450" s="117"/>
    </row>
    <row r="451" ht="15.75" customHeight="1" hidden="1" thickTop="1"/>
    <row r="452" ht="15.75" customHeight="1"/>
    <row r="453" ht="15.75" customHeight="1"/>
    <row r="454" ht="15.75" customHeight="1" hidden="1"/>
    <row r="455" spans="1:15" ht="15.75" customHeight="1" hidden="1">
      <c r="A455" s="114" t="s">
        <v>92</v>
      </c>
      <c r="B455" s="1"/>
      <c r="C455" s="5"/>
      <c r="D455" s="2"/>
      <c r="E455" s="2"/>
      <c r="F455" s="3"/>
      <c r="G455" s="2"/>
      <c r="H455" s="2"/>
      <c r="I455" s="2"/>
      <c r="J455" s="2"/>
      <c r="K455" s="2"/>
      <c r="L455" s="4"/>
      <c r="M455" s="4"/>
      <c r="N455" s="4"/>
      <c r="O455" s="2"/>
    </row>
    <row r="456" spans="1:15" ht="15.75" customHeight="1" hidden="1">
      <c r="A456" s="116" t="s">
        <v>93</v>
      </c>
      <c r="B456" s="155" t="str">
        <f>DirectCEAname</f>
        <v>Building Families - Hamilton, Humboldt, Wright</v>
      </c>
      <c r="C456" s="155"/>
      <c r="D456" s="2"/>
      <c r="E456" s="2"/>
      <c r="F456" s="3"/>
      <c r="G456" s="2"/>
      <c r="H456" s="2"/>
      <c r="I456" s="2"/>
      <c r="J456" s="2"/>
      <c r="K456" s="2"/>
      <c r="L456" s="4"/>
      <c r="M456" s="4"/>
      <c r="N456" s="4"/>
      <c r="O456" s="2"/>
    </row>
    <row r="457" ht="15.75" customHeight="1" hidden="1" thickBot="1"/>
    <row r="458" spans="1:15" ht="93.75" customHeight="1" hidden="1" thickBot="1" thickTop="1">
      <c r="A458" s="139" t="s">
        <v>67</v>
      </c>
      <c r="B458" s="159"/>
      <c r="C458" s="45" t="s">
        <v>62</v>
      </c>
      <c r="D458" s="138" t="s">
        <v>94</v>
      </c>
      <c r="E458" s="138"/>
      <c r="F458" s="139" t="s">
        <v>1</v>
      </c>
      <c r="G458" s="140"/>
      <c r="H458" s="138" t="s">
        <v>2</v>
      </c>
      <c r="I458" s="138"/>
      <c r="J458" s="138"/>
      <c r="K458" s="138"/>
      <c r="L458" s="138" t="s">
        <v>3</v>
      </c>
      <c r="M458" s="138"/>
      <c r="N458" s="138"/>
      <c r="O458" s="138"/>
    </row>
    <row r="459" spans="1:15" ht="49.5" customHeight="1" hidden="1" thickBot="1" thickTop="1">
      <c r="A459" s="160"/>
      <c r="B459" s="161"/>
      <c r="C459" s="46"/>
      <c r="D459" s="47" t="s">
        <v>12</v>
      </c>
      <c r="E459" s="48" t="s">
        <v>19</v>
      </c>
      <c r="F459" s="47" t="s">
        <v>4</v>
      </c>
      <c r="G459" s="48" t="s">
        <v>5</v>
      </c>
      <c r="H459" s="47" t="s">
        <v>6</v>
      </c>
      <c r="I459" s="47" t="s">
        <v>23</v>
      </c>
      <c r="J459" s="47" t="s">
        <v>7</v>
      </c>
      <c r="K459" s="47" t="s">
        <v>8</v>
      </c>
      <c r="L459" s="47" t="s">
        <v>6</v>
      </c>
      <c r="M459" s="47" t="s">
        <v>23</v>
      </c>
      <c r="N459" s="47" t="s">
        <v>7</v>
      </c>
      <c r="O459" s="49" t="s">
        <v>9</v>
      </c>
    </row>
    <row r="460" spans="1:15" ht="31.5" customHeight="1" hidden="1" thickTop="1">
      <c r="A460" s="162" t="s">
        <v>57</v>
      </c>
      <c r="B460" s="163"/>
      <c r="C460" s="156"/>
      <c r="D460" s="50"/>
      <c r="E460" s="51" t="s">
        <v>66</v>
      </c>
      <c r="F460" s="165" t="s">
        <v>21</v>
      </c>
      <c r="G460" s="166"/>
      <c r="H460" s="52"/>
      <c r="I460" s="53"/>
      <c r="J460" s="54"/>
      <c r="K460" s="54"/>
      <c r="L460" s="55"/>
      <c r="M460" s="56"/>
      <c r="N460" s="57" t="e">
        <f>L460/M460</f>
        <v>#DIV/0!</v>
      </c>
      <c r="O460" s="164" t="e">
        <f>VLOOKUP($A$474,Direct,2,FALSE)</f>
        <v>#N/A</v>
      </c>
    </row>
    <row r="461" spans="1:15" ht="31.5" customHeight="1" hidden="1">
      <c r="A461" s="143"/>
      <c r="B461" s="144"/>
      <c r="C461" s="157"/>
      <c r="D461" s="50"/>
      <c r="E461" s="58" t="s">
        <v>63</v>
      </c>
      <c r="F461" s="59"/>
      <c r="G461" s="60" t="s">
        <v>20</v>
      </c>
      <c r="H461" s="55"/>
      <c r="I461" s="61">
        <f>F468</f>
        <v>0</v>
      </c>
      <c r="J461" s="57" t="e">
        <f>H461/I461</f>
        <v>#DIV/0!</v>
      </c>
      <c r="K461" s="74" t="s">
        <v>27</v>
      </c>
      <c r="L461" s="63"/>
      <c r="M461" s="64"/>
      <c r="N461" s="65"/>
      <c r="O461" s="147"/>
    </row>
    <row r="462" spans="1:15" ht="31.5" customHeight="1" hidden="1">
      <c r="A462" s="141"/>
      <c r="B462" s="142"/>
      <c r="C462" s="157"/>
      <c r="D462" s="50"/>
      <c r="E462" s="66" t="s">
        <v>15</v>
      </c>
      <c r="F462" s="59"/>
      <c r="G462" s="67" t="s">
        <v>68</v>
      </c>
      <c r="H462" s="68"/>
      <c r="I462" s="69"/>
      <c r="J462" s="65"/>
      <c r="K462" s="70"/>
      <c r="L462" s="68"/>
      <c r="M462" s="69"/>
      <c r="N462" s="65"/>
      <c r="O462" s="71"/>
    </row>
    <row r="463" spans="1:15" ht="31.5" customHeight="1" hidden="1">
      <c r="A463" s="135" t="s">
        <v>10</v>
      </c>
      <c r="B463" s="136"/>
      <c r="C463" s="158"/>
      <c r="D463" s="50"/>
      <c r="E463" s="66" t="s">
        <v>16</v>
      </c>
      <c r="F463" s="59"/>
      <c r="G463" s="67" t="s">
        <v>69</v>
      </c>
      <c r="H463" s="72"/>
      <c r="I463" s="73"/>
      <c r="J463" s="73"/>
      <c r="K463" s="129" t="s">
        <v>97</v>
      </c>
      <c r="L463" s="55"/>
      <c r="M463" s="56"/>
      <c r="N463" s="57" t="e">
        <f>L463/M463</f>
        <v>#DIV/0!</v>
      </c>
      <c r="O463" s="148" t="e">
        <f>VLOOKUP($A$474,Direct,3,FALSE)</f>
        <v>#N/A</v>
      </c>
    </row>
    <row r="464" spans="1:15" ht="31.5" customHeight="1" hidden="1">
      <c r="A464" s="143"/>
      <c r="B464" s="144"/>
      <c r="C464" s="75"/>
      <c r="D464" s="50"/>
      <c r="E464" s="66" t="s">
        <v>17</v>
      </c>
      <c r="F464" s="59"/>
      <c r="G464" s="67" t="s">
        <v>70</v>
      </c>
      <c r="H464" s="76"/>
      <c r="I464" s="76"/>
      <c r="J464" s="76"/>
      <c r="K464" s="76"/>
      <c r="L464" s="77"/>
      <c r="M464" s="78"/>
      <c r="N464" s="79"/>
      <c r="O464" s="148"/>
    </row>
    <row r="465" spans="1:15" ht="31.5" customHeight="1" hidden="1">
      <c r="A465" s="141"/>
      <c r="B465" s="142"/>
      <c r="C465" s="75"/>
      <c r="D465" s="50"/>
      <c r="E465" s="66" t="s">
        <v>18</v>
      </c>
      <c r="F465" s="59"/>
      <c r="G465" s="67" t="s">
        <v>71</v>
      </c>
      <c r="H465" s="55"/>
      <c r="I465" s="80">
        <f>H461</f>
        <v>0</v>
      </c>
      <c r="J465" s="57" t="e">
        <f>H465/I465</f>
        <v>#DIV/0!</v>
      </c>
      <c r="K465" s="137" t="s">
        <v>28</v>
      </c>
      <c r="L465" s="63"/>
      <c r="M465" s="64"/>
      <c r="N465" s="65"/>
      <c r="O465" s="148"/>
    </row>
    <row r="466" spans="1:15" ht="31.5" customHeight="1" hidden="1">
      <c r="A466" s="135" t="s">
        <v>11</v>
      </c>
      <c r="B466" s="136"/>
      <c r="C466" s="75"/>
      <c r="D466" s="50"/>
      <c r="E466" s="66" t="s">
        <v>64</v>
      </c>
      <c r="F466" s="59"/>
      <c r="G466" s="67" t="s">
        <v>72</v>
      </c>
      <c r="H466" s="63"/>
      <c r="I466" s="64"/>
      <c r="J466" s="65"/>
      <c r="K466" s="137"/>
      <c r="L466" s="72"/>
      <c r="M466" s="73"/>
      <c r="N466" s="73"/>
      <c r="O466" s="71"/>
    </row>
    <row r="467" spans="1:15" ht="31.5" customHeight="1" hidden="1">
      <c r="A467" s="149"/>
      <c r="B467" s="150"/>
      <c r="C467" s="75"/>
      <c r="D467" s="81">
        <f>SUM(D460:D466)</f>
        <v>0</v>
      </c>
      <c r="E467" s="82" t="s">
        <v>65</v>
      </c>
      <c r="F467" s="59"/>
      <c r="G467" s="67" t="s">
        <v>73</v>
      </c>
      <c r="H467" s="68"/>
      <c r="I467" s="69"/>
      <c r="J467" s="65"/>
      <c r="K467" s="137"/>
      <c r="L467" s="72"/>
      <c r="M467" s="73"/>
      <c r="N467" s="73"/>
      <c r="O467" s="83"/>
    </row>
    <row r="468" spans="1:15" ht="31.5" customHeight="1" hidden="1">
      <c r="A468" s="151"/>
      <c r="B468" s="152"/>
      <c r="C468" s="75"/>
      <c r="D468" s="76"/>
      <c r="E468" s="76"/>
      <c r="F468" s="68">
        <f>SUM(F461:F467)</f>
        <v>0</v>
      </c>
      <c r="G468" s="84" t="s">
        <v>22</v>
      </c>
      <c r="H468" s="72"/>
      <c r="I468" s="73"/>
      <c r="J468" s="73"/>
      <c r="K468" s="137"/>
      <c r="L468" s="55"/>
      <c r="M468" s="56"/>
      <c r="N468" s="57" t="e">
        <f>L468/M468</f>
        <v>#DIV/0!</v>
      </c>
      <c r="O468" s="148" t="e">
        <f>VLOOKUP($A$474,Direct,4,FALSE)</f>
        <v>#N/A</v>
      </c>
    </row>
    <row r="469" spans="1:15" ht="31.5" customHeight="1" hidden="1">
      <c r="A469" s="151"/>
      <c r="B469" s="152"/>
      <c r="C469" s="75"/>
      <c r="D469" s="133" t="s">
        <v>95</v>
      </c>
      <c r="E469" s="134"/>
      <c r="F469" s="68"/>
      <c r="G469" s="84"/>
      <c r="H469" s="72"/>
      <c r="I469" s="73"/>
      <c r="J469" s="73"/>
      <c r="K469" s="129" t="s">
        <v>97</v>
      </c>
      <c r="L469" s="85"/>
      <c r="M469" s="86"/>
      <c r="N469" s="87"/>
      <c r="O469" s="148"/>
    </row>
    <row r="470" spans="1:15" ht="24" customHeight="1" hidden="1">
      <c r="A470" s="151"/>
      <c r="B470" s="152"/>
      <c r="C470" s="75"/>
      <c r="D470" s="88" t="s">
        <v>12</v>
      </c>
      <c r="E470" s="89" t="s">
        <v>13</v>
      </c>
      <c r="F470" s="63"/>
      <c r="G470" s="90"/>
      <c r="H470" s="91"/>
      <c r="I470" s="92"/>
      <c r="J470" s="92"/>
      <c r="K470" s="79"/>
      <c r="L470" s="77"/>
      <c r="M470" s="78"/>
      <c r="N470" s="79"/>
      <c r="O470" s="148"/>
    </row>
    <row r="471" spans="1:15" ht="31.5" customHeight="1" hidden="1">
      <c r="A471" s="153"/>
      <c r="B471" s="154"/>
      <c r="C471" s="75"/>
      <c r="D471" s="93"/>
      <c r="E471" s="94"/>
      <c r="F471" s="95"/>
      <c r="G471" s="124" t="s">
        <v>24</v>
      </c>
      <c r="H471" s="91" t="s">
        <v>25</v>
      </c>
      <c r="I471" s="92" t="s">
        <v>77</v>
      </c>
      <c r="J471" s="92" t="s">
        <v>26</v>
      </c>
      <c r="K471" s="79"/>
      <c r="L471" s="167" t="e">
        <f>VLOOKUP(A474,Direct,6,FALSE)</f>
        <v>#N/A</v>
      </c>
      <c r="M471" s="167" t="e">
        <f>VLOOKUP(A474,Direct,7,FALSE)</f>
        <v>#N/A</v>
      </c>
      <c r="N471" s="65"/>
      <c r="O471" s="71"/>
    </row>
    <row r="472" spans="1:15" ht="31.5" customHeight="1" hidden="1">
      <c r="A472" s="141"/>
      <c r="B472" s="142"/>
      <c r="C472" s="75"/>
      <c r="D472" s="93"/>
      <c r="E472" s="94"/>
      <c r="F472" s="63"/>
      <c r="G472" s="90"/>
      <c r="H472" s="96">
        <f>D479</f>
        <v>0</v>
      </c>
      <c r="I472" s="61">
        <f>F468</f>
        <v>0</v>
      </c>
      <c r="J472" s="97" t="e">
        <f>H472/I472</f>
        <v>#DIV/0!</v>
      </c>
      <c r="K472" s="74" t="s">
        <v>74</v>
      </c>
      <c r="L472" s="167"/>
      <c r="M472" s="167"/>
      <c r="N472" s="9"/>
      <c r="O472" s="71"/>
    </row>
    <row r="473" spans="1:15" ht="31.5" customHeight="1" hidden="1">
      <c r="A473" s="135" t="s">
        <v>56</v>
      </c>
      <c r="B473" s="136"/>
      <c r="C473" s="75"/>
      <c r="D473" s="93"/>
      <c r="E473" s="94"/>
      <c r="F473" s="95"/>
      <c r="G473" s="124" t="s">
        <v>37</v>
      </c>
      <c r="H473" s="72"/>
      <c r="I473" s="73"/>
      <c r="J473" s="73"/>
      <c r="K473" s="74"/>
      <c r="L473" s="168"/>
      <c r="M473" s="168"/>
      <c r="N473" s="9"/>
      <c r="O473" s="71"/>
    </row>
    <row r="474" spans="1:15" ht="31.5" customHeight="1" hidden="1">
      <c r="A474" s="143"/>
      <c r="B474" s="144"/>
      <c r="C474" s="75"/>
      <c r="D474" s="93"/>
      <c r="E474" s="94"/>
      <c r="F474" s="68"/>
      <c r="G474" s="90"/>
      <c r="H474" s="72"/>
      <c r="I474" s="73"/>
      <c r="J474" s="73"/>
      <c r="K474" s="74"/>
      <c r="L474" s="55"/>
      <c r="M474" s="56"/>
      <c r="N474" s="57" t="e">
        <f>(L474/M474)-1</f>
        <v>#DIV/0!</v>
      </c>
      <c r="O474" s="169" t="e">
        <f>VLOOKUP(A474,Direct,5,FALSE)</f>
        <v>#N/A</v>
      </c>
    </row>
    <row r="475" spans="1:15" ht="31.5" customHeight="1" hidden="1">
      <c r="A475" s="131"/>
      <c r="B475" s="132"/>
      <c r="C475" s="75"/>
      <c r="D475" s="99"/>
      <c r="E475" s="100"/>
      <c r="F475" s="63"/>
      <c r="G475" s="67" t="e">
        <f>VLOOKUP(A474,Direct,4,FALSE)</f>
        <v>#N/A</v>
      </c>
      <c r="H475" s="72"/>
      <c r="I475" s="73"/>
      <c r="J475" s="73"/>
      <c r="K475" s="74"/>
      <c r="L475" s="72"/>
      <c r="M475" s="73"/>
      <c r="N475" s="73"/>
      <c r="O475" s="169"/>
    </row>
    <row r="476" spans="1:15" ht="31.5" customHeight="1" hidden="1">
      <c r="A476" s="145" t="s">
        <v>38</v>
      </c>
      <c r="B476" s="146"/>
      <c r="C476" s="75"/>
      <c r="D476" s="93"/>
      <c r="E476" s="94"/>
      <c r="F476" s="68"/>
      <c r="G476" s="90"/>
      <c r="H476" s="72"/>
      <c r="I476" s="73"/>
      <c r="J476" s="73"/>
      <c r="K476" s="74"/>
      <c r="L476" s="72"/>
      <c r="M476" s="73"/>
      <c r="N476" s="73"/>
      <c r="O476" s="71"/>
    </row>
    <row r="477" spans="1:15" ht="31.5" customHeight="1" hidden="1">
      <c r="A477" s="101"/>
      <c r="B477" s="102" t="s">
        <v>85</v>
      </c>
      <c r="C477" s="75"/>
      <c r="D477" s="103">
        <f>SUM(D471:D476)</f>
        <v>0</v>
      </c>
      <c r="E477" s="104" t="s">
        <v>75</v>
      </c>
      <c r="F477" s="68"/>
      <c r="G477" s="90"/>
      <c r="H477" s="72"/>
      <c r="I477" s="73"/>
      <c r="J477" s="73"/>
      <c r="K477" s="74"/>
      <c r="L477" s="72"/>
      <c r="M477" s="73"/>
      <c r="N477" s="73"/>
      <c r="O477" s="71"/>
    </row>
    <row r="478" spans="1:15" ht="31.5" customHeight="1" hidden="1">
      <c r="A478" s="101"/>
      <c r="B478" s="102" t="s">
        <v>86</v>
      </c>
      <c r="C478" s="75"/>
      <c r="D478" s="103"/>
      <c r="E478" s="104"/>
      <c r="F478" s="68"/>
      <c r="G478" s="98"/>
      <c r="H478" s="72"/>
      <c r="I478" s="73"/>
      <c r="J478" s="73"/>
      <c r="K478" s="74"/>
      <c r="L478" s="72"/>
      <c r="M478" s="73"/>
      <c r="N478" s="73"/>
      <c r="O478" s="71"/>
    </row>
    <row r="479" spans="1:15" ht="31.5" customHeight="1" hidden="1">
      <c r="A479" s="101"/>
      <c r="B479" s="102" t="s">
        <v>87</v>
      </c>
      <c r="C479" s="75"/>
      <c r="D479" s="103">
        <f>D467+D477</f>
        <v>0</v>
      </c>
      <c r="E479" s="104" t="s">
        <v>76</v>
      </c>
      <c r="F479" s="68"/>
      <c r="G479" s="102"/>
      <c r="H479" s="72"/>
      <c r="I479" s="73"/>
      <c r="J479" s="73"/>
      <c r="K479" s="74"/>
      <c r="L479" s="72"/>
      <c r="M479" s="73"/>
      <c r="N479" s="73"/>
      <c r="O479" s="71"/>
    </row>
    <row r="480" spans="1:15" ht="15" customHeight="1" hidden="1" thickBot="1">
      <c r="A480" s="105"/>
      <c r="B480" s="106" t="s">
        <v>96</v>
      </c>
      <c r="C480" s="107"/>
      <c r="D480" s="108"/>
      <c r="E480" s="109"/>
      <c r="F480" s="110"/>
      <c r="G480" s="111"/>
      <c r="H480" s="112"/>
      <c r="I480" s="113"/>
      <c r="J480" s="113"/>
      <c r="K480" s="111"/>
      <c r="L480" s="112"/>
      <c r="M480" s="113"/>
      <c r="N480" s="113"/>
      <c r="O480" s="117"/>
    </row>
    <row r="481" ht="15.75" customHeight="1" hidden="1" thickTop="1"/>
    <row r="482" ht="15.75" customHeight="1"/>
    <row r="483" ht="15.75" customHeight="1"/>
    <row r="484" ht="15.75" customHeight="1" hidden="1"/>
    <row r="485" spans="1:15" ht="15.75" customHeight="1" hidden="1">
      <c r="A485" s="114" t="s">
        <v>92</v>
      </c>
      <c r="B485" s="1"/>
      <c r="C485" s="5"/>
      <c r="D485" s="2"/>
      <c r="E485" s="2"/>
      <c r="F485" s="3"/>
      <c r="G485" s="2"/>
      <c r="H485" s="2"/>
      <c r="I485" s="2"/>
      <c r="J485" s="2"/>
      <c r="K485" s="2"/>
      <c r="L485" s="4"/>
      <c r="M485" s="4"/>
      <c r="N485" s="4"/>
      <c r="O485" s="2"/>
    </row>
    <row r="486" spans="1:15" ht="15.75" customHeight="1" hidden="1">
      <c r="A486" s="116" t="s">
        <v>93</v>
      </c>
      <c r="B486" s="155" t="str">
        <f>DirectCEAname</f>
        <v>Building Families - Hamilton, Humboldt, Wright</v>
      </c>
      <c r="C486" s="155"/>
      <c r="D486" s="2"/>
      <c r="E486" s="2"/>
      <c r="F486" s="3"/>
      <c r="G486" s="2"/>
      <c r="H486" s="2"/>
      <c r="I486" s="2"/>
      <c r="J486" s="2"/>
      <c r="K486" s="2"/>
      <c r="L486" s="4"/>
      <c r="M486" s="4"/>
      <c r="N486" s="4"/>
      <c r="O486" s="2"/>
    </row>
    <row r="487" ht="15.75" customHeight="1" hidden="1" thickBot="1"/>
    <row r="488" spans="1:15" ht="93.75" customHeight="1" hidden="1" thickBot="1" thickTop="1">
      <c r="A488" s="139" t="s">
        <v>67</v>
      </c>
      <c r="B488" s="159"/>
      <c r="C488" s="45" t="s">
        <v>62</v>
      </c>
      <c r="D488" s="138" t="s">
        <v>94</v>
      </c>
      <c r="E488" s="138"/>
      <c r="F488" s="139" t="s">
        <v>1</v>
      </c>
      <c r="G488" s="140"/>
      <c r="H488" s="138" t="s">
        <v>2</v>
      </c>
      <c r="I488" s="138"/>
      <c r="J488" s="138"/>
      <c r="K488" s="138"/>
      <c r="L488" s="138" t="s">
        <v>3</v>
      </c>
      <c r="M488" s="138"/>
      <c r="N488" s="138"/>
      <c r="O488" s="138"/>
    </row>
    <row r="489" spans="1:15" ht="49.5" customHeight="1" hidden="1" thickBot="1" thickTop="1">
      <c r="A489" s="160"/>
      <c r="B489" s="161"/>
      <c r="C489" s="46"/>
      <c r="D489" s="47" t="s">
        <v>12</v>
      </c>
      <c r="E489" s="48" t="s">
        <v>19</v>
      </c>
      <c r="F489" s="47" t="s">
        <v>4</v>
      </c>
      <c r="G489" s="48" t="s">
        <v>5</v>
      </c>
      <c r="H489" s="47" t="s">
        <v>6</v>
      </c>
      <c r="I489" s="47" t="s">
        <v>23</v>
      </c>
      <c r="J489" s="47" t="s">
        <v>7</v>
      </c>
      <c r="K489" s="47" t="s">
        <v>8</v>
      </c>
      <c r="L489" s="47" t="s">
        <v>6</v>
      </c>
      <c r="M489" s="47" t="s">
        <v>23</v>
      </c>
      <c r="N489" s="47" t="s">
        <v>7</v>
      </c>
      <c r="O489" s="49" t="s">
        <v>9</v>
      </c>
    </row>
    <row r="490" spans="1:15" ht="31.5" customHeight="1" hidden="1" thickTop="1">
      <c r="A490" s="162" t="s">
        <v>57</v>
      </c>
      <c r="B490" s="163"/>
      <c r="C490" s="156"/>
      <c r="D490" s="50"/>
      <c r="E490" s="51" t="s">
        <v>66</v>
      </c>
      <c r="F490" s="165" t="s">
        <v>21</v>
      </c>
      <c r="G490" s="166"/>
      <c r="H490" s="52"/>
      <c r="I490" s="53"/>
      <c r="J490" s="54"/>
      <c r="K490" s="54"/>
      <c r="L490" s="55"/>
      <c r="M490" s="56"/>
      <c r="N490" s="57" t="e">
        <f>L490/M490</f>
        <v>#DIV/0!</v>
      </c>
      <c r="O490" s="164" t="e">
        <f>VLOOKUP($A$504,Direct,2,FALSE)</f>
        <v>#N/A</v>
      </c>
    </row>
    <row r="491" spans="1:15" ht="31.5" customHeight="1" hidden="1">
      <c r="A491" s="143"/>
      <c r="B491" s="144"/>
      <c r="C491" s="157"/>
      <c r="D491" s="50"/>
      <c r="E491" s="58" t="s">
        <v>63</v>
      </c>
      <c r="F491" s="59"/>
      <c r="G491" s="60" t="s">
        <v>20</v>
      </c>
      <c r="H491" s="55"/>
      <c r="I491" s="61">
        <f>F498</f>
        <v>0</v>
      </c>
      <c r="J491" s="57" t="e">
        <f>H491/I491</f>
        <v>#DIV/0!</v>
      </c>
      <c r="K491" s="74" t="s">
        <v>27</v>
      </c>
      <c r="L491" s="63"/>
      <c r="M491" s="64"/>
      <c r="N491" s="65"/>
      <c r="O491" s="147"/>
    </row>
    <row r="492" spans="1:15" ht="31.5" customHeight="1" hidden="1">
      <c r="A492" s="141"/>
      <c r="B492" s="142"/>
      <c r="C492" s="157"/>
      <c r="D492" s="50"/>
      <c r="E492" s="66" t="s">
        <v>15</v>
      </c>
      <c r="F492" s="59"/>
      <c r="G492" s="67" t="s">
        <v>68</v>
      </c>
      <c r="H492" s="68"/>
      <c r="I492" s="69"/>
      <c r="J492" s="65"/>
      <c r="K492" s="70"/>
      <c r="L492" s="68"/>
      <c r="M492" s="69"/>
      <c r="N492" s="65"/>
      <c r="O492" s="71"/>
    </row>
    <row r="493" spans="1:15" ht="31.5" customHeight="1" hidden="1">
      <c r="A493" s="135" t="s">
        <v>10</v>
      </c>
      <c r="B493" s="136"/>
      <c r="C493" s="158"/>
      <c r="D493" s="50"/>
      <c r="E493" s="66" t="s">
        <v>16</v>
      </c>
      <c r="F493" s="59"/>
      <c r="G493" s="67" t="s">
        <v>69</v>
      </c>
      <c r="H493" s="72"/>
      <c r="I493" s="73"/>
      <c r="J493" s="73"/>
      <c r="K493" s="129" t="s">
        <v>97</v>
      </c>
      <c r="L493" s="55"/>
      <c r="M493" s="56"/>
      <c r="N493" s="57" t="e">
        <f>L493/M493</f>
        <v>#DIV/0!</v>
      </c>
      <c r="O493" s="148" t="e">
        <f>VLOOKUP($A$504,Direct,3,FALSE)</f>
        <v>#N/A</v>
      </c>
    </row>
    <row r="494" spans="1:15" ht="31.5" customHeight="1" hidden="1">
      <c r="A494" s="143"/>
      <c r="B494" s="144"/>
      <c r="C494" s="75"/>
      <c r="D494" s="50"/>
      <c r="E494" s="66" t="s">
        <v>17</v>
      </c>
      <c r="F494" s="59"/>
      <c r="G494" s="67" t="s">
        <v>70</v>
      </c>
      <c r="H494" s="76"/>
      <c r="I494" s="76"/>
      <c r="J494" s="76"/>
      <c r="K494" s="76"/>
      <c r="L494" s="77"/>
      <c r="M494" s="78"/>
      <c r="N494" s="79"/>
      <c r="O494" s="148"/>
    </row>
    <row r="495" spans="1:15" ht="31.5" customHeight="1" hidden="1">
      <c r="A495" s="141"/>
      <c r="B495" s="142"/>
      <c r="C495" s="75"/>
      <c r="D495" s="50"/>
      <c r="E495" s="66" t="s">
        <v>18</v>
      </c>
      <c r="F495" s="59"/>
      <c r="G495" s="67" t="s">
        <v>71</v>
      </c>
      <c r="H495" s="55"/>
      <c r="I495" s="80">
        <f>H491</f>
        <v>0</v>
      </c>
      <c r="J495" s="57" t="e">
        <f>H495/I495</f>
        <v>#DIV/0!</v>
      </c>
      <c r="K495" s="137" t="s">
        <v>28</v>
      </c>
      <c r="L495" s="63"/>
      <c r="M495" s="64"/>
      <c r="N495" s="65"/>
      <c r="O495" s="148"/>
    </row>
    <row r="496" spans="1:15" ht="31.5" customHeight="1" hidden="1">
      <c r="A496" s="135" t="s">
        <v>11</v>
      </c>
      <c r="B496" s="136"/>
      <c r="C496" s="75"/>
      <c r="D496" s="50"/>
      <c r="E496" s="66" t="s">
        <v>64</v>
      </c>
      <c r="F496" s="59"/>
      <c r="G496" s="67" t="s">
        <v>72</v>
      </c>
      <c r="H496" s="63"/>
      <c r="I496" s="64"/>
      <c r="J496" s="65"/>
      <c r="K496" s="137"/>
      <c r="L496" s="72"/>
      <c r="M496" s="73"/>
      <c r="N496" s="73"/>
      <c r="O496" s="71"/>
    </row>
    <row r="497" spans="1:15" ht="31.5" customHeight="1" hidden="1">
      <c r="A497" s="149"/>
      <c r="B497" s="150"/>
      <c r="C497" s="75"/>
      <c r="D497" s="81">
        <f>SUM(D490:D496)</f>
        <v>0</v>
      </c>
      <c r="E497" s="82" t="s">
        <v>65</v>
      </c>
      <c r="F497" s="59"/>
      <c r="G497" s="67" t="s">
        <v>73</v>
      </c>
      <c r="H497" s="68"/>
      <c r="I497" s="69"/>
      <c r="J497" s="65"/>
      <c r="K497" s="137"/>
      <c r="L497" s="72"/>
      <c r="M497" s="73"/>
      <c r="N497" s="73"/>
      <c r="O497" s="83"/>
    </row>
    <row r="498" spans="1:15" ht="31.5" customHeight="1" hidden="1">
      <c r="A498" s="151"/>
      <c r="B498" s="152"/>
      <c r="C498" s="75"/>
      <c r="D498" s="76"/>
      <c r="E498" s="76"/>
      <c r="F498" s="68">
        <f>SUM(F491:F497)</f>
        <v>0</v>
      </c>
      <c r="G498" s="84" t="s">
        <v>22</v>
      </c>
      <c r="H498" s="72"/>
      <c r="I498" s="73"/>
      <c r="J498" s="73"/>
      <c r="K498" s="137"/>
      <c r="L498" s="55"/>
      <c r="M498" s="56"/>
      <c r="N498" s="57" t="e">
        <f>L498/M498</f>
        <v>#DIV/0!</v>
      </c>
      <c r="O498" s="148" t="e">
        <f>VLOOKUP($A$504,Direct,4,FALSE)</f>
        <v>#N/A</v>
      </c>
    </row>
    <row r="499" spans="1:15" ht="31.5" customHeight="1" hidden="1">
      <c r="A499" s="151"/>
      <c r="B499" s="152"/>
      <c r="C499" s="75"/>
      <c r="D499" s="133" t="s">
        <v>95</v>
      </c>
      <c r="E499" s="134"/>
      <c r="F499" s="68"/>
      <c r="G499" s="84"/>
      <c r="H499" s="72"/>
      <c r="I499" s="73"/>
      <c r="J499" s="73"/>
      <c r="K499" s="129" t="s">
        <v>97</v>
      </c>
      <c r="L499" s="85"/>
      <c r="M499" s="86"/>
      <c r="N499" s="87"/>
      <c r="O499" s="148"/>
    </row>
    <row r="500" spans="1:15" ht="24" customHeight="1" hidden="1">
      <c r="A500" s="151"/>
      <c r="B500" s="152"/>
      <c r="C500" s="75"/>
      <c r="D500" s="88" t="s">
        <v>12</v>
      </c>
      <c r="E500" s="89" t="s">
        <v>13</v>
      </c>
      <c r="F500" s="63"/>
      <c r="G500" s="90"/>
      <c r="H500" s="91"/>
      <c r="I500" s="92"/>
      <c r="J500" s="92"/>
      <c r="K500" s="79"/>
      <c r="L500" s="77"/>
      <c r="M500" s="78"/>
      <c r="N500" s="79"/>
      <c r="O500" s="148"/>
    </row>
    <row r="501" spans="1:15" ht="31.5" customHeight="1" hidden="1">
      <c r="A501" s="153"/>
      <c r="B501" s="154"/>
      <c r="C501" s="75"/>
      <c r="D501" s="93"/>
      <c r="E501" s="94"/>
      <c r="F501" s="95"/>
      <c r="G501" s="124" t="s">
        <v>24</v>
      </c>
      <c r="H501" s="91" t="s">
        <v>25</v>
      </c>
      <c r="I501" s="92" t="s">
        <v>77</v>
      </c>
      <c r="J501" s="92" t="s">
        <v>26</v>
      </c>
      <c r="K501" s="79"/>
      <c r="L501" s="167" t="e">
        <f>VLOOKUP(A504,Direct,6,FALSE)</f>
        <v>#N/A</v>
      </c>
      <c r="M501" s="167" t="e">
        <f>VLOOKUP(A504,Direct,7,FALSE)</f>
        <v>#N/A</v>
      </c>
      <c r="N501" s="65"/>
      <c r="O501" s="71"/>
    </row>
    <row r="502" spans="1:15" ht="31.5" customHeight="1" hidden="1">
      <c r="A502" s="141"/>
      <c r="B502" s="142"/>
      <c r="C502" s="75"/>
      <c r="D502" s="93"/>
      <c r="E502" s="94"/>
      <c r="F502" s="63"/>
      <c r="G502" s="90"/>
      <c r="H502" s="96">
        <f>D509</f>
        <v>0</v>
      </c>
      <c r="I502" s="61">
        <f>F498</f>
        <v>0</v>
      </c>
      <c r="J502" s="97" t="e">
        <f>H502/I502</f>
        <v>#DIV/0!</v>
      </c>
      <c r="K502" s="74" t="s">
        <v>74</v>
      </c>
      <c r="L502" s="167"/>
      <c r="M502" s="167"/>
      <c r="N502" s="9"/>
      <c r="O502" s="71"/>
    </row>
    <row r="503" spans="1:15" ht="31.5" customHeight="1" hidden="1">
      <c r="A503" s="135" t="s">
        <v>56</v>
      </c>
      <c r="B503" s="136"/>
      <c r="C503" s="75"/>
      <c r="D503" s="93"/>
      <c r="E503" s="94"/>
      <c r="F503" s="95"/>
      <c r="G503" s="124" t="s">
        <v>37</v>
      </c>
      <c r="H503" s="72"/>
      <c r="I503" s="73"/>
      <c r="J503" s="73"/>
      <c r="K503" s="74"/>
      <c r="L503" s="168"/>
      <c r="M503" s="168"/>
      <c r="N503" s="9"/>
      <c r="O503" s="71"/>
    </row>
    <row r="504" spans="1:15" ht="31.5" customHeight="1" hidden="1">
      <c r="A504" s="143"/>
      <c r="B504" s="144"/>
      <c r="C504" s="75"/>
      <c r="D504" s="93"/>
      <c r="E504" s="94"/>
      <c r="F504" s="68"/>
      <c r="G504" s="90"/>
      <c r="H504" s="72"/>
      <c r="I504" s="73"/>
      <c r="J504" s="73"/>
      <c r="K504" s="74"/>
      <c r="L504" s="55"/>
      <c r="M504" s="56"/>
      <c r="N504" s="57" t="e">
        <f>(L504/M504)-1</f>
        <v>#DIV/0!</v>
      </c>
      <c r="O504" s="169" t="e">
        <f>VLOOKUP(A504,Direct,5,FALSE)</f>
        <v>#N/A</v>
      </c>
    </row>
    <row r="505" spans="1:15" ht="31.5" customHeight="1" hidden="1">
      <c r="A505" s="131"/>
      <c r="B505" s="132"/>
      <c r="C505" s="75"/>
      <c r="D505" s="99"/>
      <c r="E505" s="100"/>
      <c r="F505" s="63"/>
      <c r="G505" s="67" t="e">
        <f>VLOOKUP(A504,Direct,4,FALSE)</f>
        <v>#N/A</v>
      </c>
      <c r="H505" s="72"/>
      <c r="I505" s="73"/>
      <c r="J505" s="73"/>
      <c r="K505" s="74"/>
      <c r="L505" s="72"/>
      <c r="M505" s="73"/>
      <c r="N505" s="73"/>
      <c r="O505" s="169"/>
    </row>
    <row r="506" spans="1:15" ht="31.5" customHeight="1" hidden="1">
      <c r="A506" s="145" t="s">
        <v>38</v>
      </c>
      <c r="B506" s="146"/>
      <c r="C506" s="75"/>
      <c r="D506" s="93"/>
      <c r="E506" s="94"/>
      <c r="F506" s="68"/>
      <c r="G506" s="90"/>
      <c r="H506" s="72"/>
      <c r="I506" s="73"/>
      <c r="J506" s="73"/>
      <c r="K506" s="74"/>
      <c r="L506" s="72"/>
      <c r="M506" s="73"/>
      <c r="N506" s="73"/>
      <c r="O506" s="71"/>
    </row>
    <row r="507" spans="1:15" ht="31.5" customHeight="1" hidden="1">
      <c r="A507" s="101"/>
      <c r="B507" s="102" t="s">
        <v>85</v>
      </c>
      <c r="C507" s="75"/>
      <c r="D507" s="103">
        <f>SUM(D501:D506)</f>
        <v>0</v>
      </c>
      <c r="E507" s="104" t="s">
        <v>75</v>
      </c>
      <c r="F507" s="68"/>
      <c r="G507" s="90"/>
      <c r="H507" s="72"/>
      <c r="I507" s="73"/>
      <c r="J507" s="73"/>
      <c r="K507" s="74"/>
      <c r="L507" s="72"/>
      <c r="M507" s="73"/>
      <c r="N507" s="73"/>
      <c r="O507" s="71"/>
    </row>
    <row r="508" spans="1:15" ht="31.5" customHeight="1" hidden="1">
      <c r="A508" s="101"/>
      <c r="B508" s="102" t="s">
        <v>86</v>
      </c>
      <c r="C508" s="75"/>
      <c r="D508" s="103"/>
      <c r="E508" s="104"/>
      <c r="F508" s="68"/>
      <c r="G508" s="98"/>
      <c r="H508" s="72"/>
      <c r="I508" s="73"/>
      <c r="J508" s="73"/>
      <c r="K508" s="74"/>
      <c r="L508" s="72"/>
      <c r="M508" s="73"/>
      <c r="N508" s="73"/>
      <c r="O508" s="71"/>
    </row>
    <row r="509" spans="1:15" ht="31.5" customHeight="1" hidden="1">
      <c r="A509" s="101"/>
      <c r="B509" s="102" t="s">
        <v>87</v>
      </c>
      <c r="C509" s="75"/>
      <c r="D509" s="103">
        <f>D497+D507</f>
        <v>0</v>
      </c>
      <c r="E509" s="104" t="s">
        <v>76</v>
      </c>
      <c r="F509" s="68"/>
      <c r="G509" s="102"/>
      <c r="H509" s="72"/>
      <c r="I509" s="73"/>
      <c r="J509" s="73"/>
      <c r="K509" s="74"/>
      <c r="L509" s="72"/>
      <c r="M509" s="73"/>
      <c r="N509" s="73"/>
      <c r="O509" s="71"/>
    </row>
    <row r="510" spans="1:15" ht="15" customHeight="1" hidden="1" thickBot="1">
      <c r="A510" s="105"/>
      <c r="B510" s="106" t="s">
        <v>96</v>
      </c>
      <c r="C510" s="107"/>
      <c r="D510" s="108"/>
      <c r="E510" s="109"/>
      <c r="F510" s="110"/>
      <c r="G510" s="111"/>
      <c r="H510" s="112"/>
      <c r="I510" s="113"/>
      <c r="J510" s="113"/>
      <c r="K510" s="111"/>
      <c r="L510" s="112"/>
      <c r="M510" s="113"/>
      <c r="N510" s="113"/>
      <c r="O510" s="117"/>
    </row>
    <row r="511" ht="15.75" customHeight="1" hidden="1" thickTop="1"/>
    <row r="512" ht="15.75" customHeight="1"/>
    <row r="513" ht="15.75" customHeight="1"/>
    <row r="514" ht="15.75" customHeight="1" hidden="1"/>
    <row r="515" spans="1:15" ht="15.75" customHeight="1" hidden="1">
      <c r="A515" s="114" t="s">
        <v>92</v>
      </c>
      <c r="B515" s="1"/>
      <c r="C515" s="5"/>
      <c r="D515" s="2"/>
      <c r="E515" s="2"/>
      <c r="F515" s="3"/>
      <c r="G515" s="2"/>
      <c r="H515" s="2"/>
      <c r="I515" s="2"/>
      <c r="J515" s="2"/>
      <c r="K515" s="2"/>
      <c r="L515" s="4"/>
      <c r="M515" s="4"/>
      <c r="N515" s="4"/>
      <c r="O515" s="2"/>
    </row>
    <row r="516" spans="1:15" ht="15.75" customHeight="1" hidden="1">
      <c r="A516" s="116" t="s">
        <v>93</v>
      </c>
      <c r="B516" s="155" t="str">
        <f>DirectCEAname</f>
        <v>Building Families - Hamilton, Humboldt, Wright</v>
      </c>
      <c r="C516" s="155"/>
      <c r="D516" s="2"/>
      <c r="E516" s="2"/>
      <c r="F516" s="3"/>
      <c r="G516" s="2"/>
      <c r="H516" s="2"/>
      <c r="I516" s="2"/>
      <c r="J516" s="2"/>
      <c r="K516" s="2"/>
      <c r="L516" s="4"/>
      <c r="M516" s="4"/>
      <c r="N516" s="4"/>
      <c r="O516" s="2"/>
    </row>
    <row r="517" ht="15.75" customHeight="1" hidden="1" thickBot="1"/>
    <row r="518" spans="1:15" ht="93.75" customHeight="1" hidden="1" thickBot="1" thickTop="1">
      <c r="A518" s="139" t="s">
        <v>67</v>
      </c>
      <c r="B518" s="159"/>
      <c r="C518" s="45" t="s">
        <v>62</v>
      </c>
      <c r="D518" s="138" t="s">
        <v>94</v>
      </c>
      <c r="E518" s="138"/>
      <c r="F518" s="139" t="s">
        <v>1</v>
      </c>
      <c r="G518" s="140"/>
      <c r="H518" s="138" t="s">
        <v>2</v>
      </c>
      <c r="I518" s="138"/>
      <c r="J518" s="138"/>
      <c r="K518" s="138"/>
      <c r="L518" s="138" t="s">
        <v>3</v>
      </c>
      <c r="M518" s="138"/>
      <c r="N518" s="138"/>
      <c r="O518" s="138"/>
    </row>
    <row r="519" spans="1:15" ht="49.5" customHeight="1" hidden="1" thickBot="1" thickTop="1">
      <c r="A519" s="160"/>
      <c r="B519" s="161"/>
      <c r="C519" s="46"/>
      <c r="D519" s="47" t="s">
        <v>12</v>
      </c>
      <c r="E519" s="48" t="s">
        <v>19</v>
      </c>
      <c r="F519" s="47" t="s">
        <v>4</v>
      </c>
      <c r="G519" s="48" t="s">
        <v>5</v>
      </c>
      <c r="H519" s="47" t="s">
        <v>6</v>
      </c>
      <c r="I519" s="47" t="s">
        <v>23</v>
      </c>
      <c r="J519" s="47" t="s">
        <v>7</v>
      </c>
      <c r="K519" s="47" t="s">
        <v>8</v>
      </c>
      <c r="L519" s="47" t="s">
        <v>6</v>
      </c>
      <c r="M519" s="47" t="s">
        <v>23</v>
      </c>
      <c r="N519" s="47" t="s">
        <v>7</v>
      </c>
      <c r="O519" s="49" t="s">
        <v>9</v>
      </c>
    </row>
    <row r="520" spans="1:15" ht="31.5" customHeight="1" hidden="1" thickTop="1">
      <c r="A520" s="162" t="s">
        <v>57</v>
      </c>
      <c r="B520" s="163"/>
      <c r="C520" s="156"/>
      <c r="D520" s="50"/>
      <c r="E520" s="51" t="s">
        <v>66</v>
      </c>
      <c r="F520" s="165" t="s">
        <v>21</v>
      </c>
      <c r="G520" s="166"/>
      <c r="H520" s="52"/>
      <c r="I520" s="53"/>
      <c r="J520" s="54"/>
      <c r="K520" s="54"/>
      <c r="L520" s="55"/>
      <c r="M520" s="56"/>
      <c r="N520" s="57" t="e">
        <f>L520/M520</f>
        <v>#DIV/0!</v>
      </c>
      <c r="O520" s="164" t="e">
        <f>VLOOKUP($A$534,Direct,2,FALSE)</f>
        <v>#N/A</v>
      </c>
    </row>
    <row r="521" spans="1:15" ht="31.5" customHeight="1" hidden="1">
      <c r="A521" s="143"/>
      <c r="B521" s="144"/>
      <c r="C521" s="157"/>
      <c r="D521" s="50"/>
      <c r="E521" s="58" t="s">
        <v>63</v>
      </c>
      <c r="F521" s="59"/>
      <c r="G521" s="60" t="s">
        <v>20</v>
      </c>
      <c r="H521" s="55"/>
      <c r="I521" s="61">
        <f>F528</f>
        <v>0</v>
      </c>
      <c r="J521" s="57" t="e">
        <f>H521/I521</f>
        <v>#DIV/0!</v>
      </c>
      <c r="K521" s="74" t="s">
        <v>27</v>
      </c>
      <c r="L521" s="63"/>
      <c r="M521" s="64"/>
      <c r="N521" s="65"/>
      <c r="O521" s="147"/>
    </row>
    <row r="522" spans="1:15" ht="31.5" customHeight="1" hidden="1">
      <c r="A522" s="141"/>
      <c r="B522" s="142"/>
      <c r="C522" s="157"/>
      <c r="D522" s="50"/>
      <c r="E522" s="66" t="s">
        <v>15</v>
      </c>
      <c r="F522" s="59"/>
      <c r="G522" s="67" t="s">
        <v>68</v>
      </c>
      <c r="H522" s="68"/>
      <c r="I522" s="69"/>
      <c r="J522" s="65"/>
      <c r="K522" s="70"/>
      <c r="L522" s="68"/>
      <c r="M522" s="69"/>
      <c r="N522" s="65"/>
      <c r="O522" s="71"/>
    </row>
    <row r="523" spans="1:15" ht="31.5" customHeight="1" hidden="1">
      <c r="A523" s="135" t="s">
        <v>10</v>
      </c>
      <c r="B523" s="136"/>
      <c r="C523" s="158"/>
      <c r="D523" s="50"/>
      <c r="E523" s="66" t="s">
        <v>16</v>
      </c>
      <c r="F523" s="59"/>
      <c r="G523" s="67" t="s">
        <v>69</v>
      </c>
      <c r="H523" s="72"/>
      <c r="I523" s="73"/>
      <c r="J523" s="73"/>
      <c r="K523" s="129" t="s">
        <v>97</v>
      </c>
      <c r="L523" s="55"/>
      <c r="M523" s="56"/>
      <c r="N523" s="57" t="e">
        <f>L523/M523</f>
        <v>#DIV/0!</v>
      </c>
      <c r="O523" s="148" t="e">
        <f>VLOOKUP($A$534,Direct,3,FALSE)</f>
        <v>#N/A</v>
      </c>
    </row>
    <row r="524" spans="1:15" ht="31.5" customHeight="1" hidden="1">
      <c r="A524" s="143"/>
      <c r="B524" s="144"/>
      <c r="C524" s="75"/>
      <c r="D524" s="50"/>
      <c r="E524" s="66" t="s">
        <v>17</v>
      </c>
      <c r="F524" s="59"/>
      <c r="G524" s="67" t="s">
        <v>70</v>
      </c>
      <c r="H524" s="76"/>
      <c r="I524" s="76"/>
      <c r="J524" s="76"/>
      <c r="K524" s="76"/>
      <c r="L524" s="77"/>
      <c r="M524" s="78"/>
      <c r="N524" s="79"/>
      <c r="O524" s="148"/>
    </row>
    <row r="525" spans="1:15" ht="31.5" customHeight="1" hidden="1">
      <c r="A525" s="141"/>
      <c r="B525" s="142"/>
      <c r="C525" s="75"/>
      <c r="D525" s="50"/>
      <c r="E525" s="66" t="s">
        <v>18</v>
      </c>
      <c r="F525" s="59"/>
      <c r="G525" s="67" t="s">
        <v>71</v>
      </c>
      <c r="H525" s="55"/>
      <c r="I525" s="80">
        <f>H521</f>
        <v>0</v>
      </c>
      <c r="J525" s="57" t="e">
        <f>H525/I525</f>
        <v>#DIV/0!</v>
      </c>
      <c r="K525" s="137" t="s">
        <v>28</v>
      </c>
      <c r="L525" s="63"/>
      <c r="M525" s="64"/>
      <c r="N525" s="65"/>
      <c r="O525" s="148"/>
    </row>
    <row r="526" spans="1:15" ht="31.5" customHeight="1" hidden="1">
      <c r="A526" s="135" t="s">
        <v>11</v>
      </c>
      <c r="B526" s="136"/>
      <c r="C526" s="75"/>
      <c r="D526" s="50"/>
      <c r="E526" s="66" t="s">
        <v>64</v>
      </c>
      <c r="F526" s="59"/>
      <c r="G526" s="67" t="s">
        <v>72</v>
      </c>
      <c r="H526" s="63"/>
      <c r="I526" s="64"/>
      <c r="J526" s="65"/>
      <c r="K526" s="137"/>
      <c r="L526" s="72"/>
      <c r="M526" s="73"/>
      <c r="N526" s="73"/>
      <c r="O526" s="71"/>
    </row>
    <row r="527" spans="1:15" ht="31.5" customHeight="1" hidden="1">
      <c r="A527" s="149"/>
      <c r="B527" s="150"/>
      <c r="C527" s="75"/>
      <c r="D527" s="81">
        <f>SUM(D520:D526)</f>
        <v>0</v>
      </c>
      <c r="E527" s="82" t="s">
        <v>65</v>
      </c>
      <c r="F527" s="59"/>
      <c r="G527" s="67" t="s">
        <v>73</v>
      </c>
      <c r="H527" s="68"/>
      <c r="I527" s="69"/>
      <c r="J527" s="65"/>
      <c r="K527" s="137"/>
      <c r="L527" s="72"/>
      <c r="M527" s="73"/>
      <c r="N527" s="73"/>
      <c r="O527" s="83"/>
    </row>
    <row r="528" spans="1:15" ht="31.5" customHeight="1" hidden="1">
      <c r="A528" s="151"/>
      <c r="B528" s="152"/>
      <c r="C528" s="75"/>
      <c r="D528" s="76"/>
      <c r="E528" s="76"/>
      <c r="F528" s="68">
        <f>SUM(F521:F527)</f>
        <v>0</v>
      </c>
      <c r="G528" s="84" t="s">
        <v>22</v>
      </c>
      <c r="H528" s="72"/>
      <c r="I528" s="73"/>
      <c r="J528" s="73"/>
      <c r="K528" s="137"/>
      <c r="L528" s="55"/>
      <c r="M528" s="56"/>
      <c r="N528" s="57" t="e">
        <f>L528/M528</f>
        <v>#DIV/0!</v>
      </c>
      <c r="O528" s="148" t="e">
        <f>VLOOKUP($A$534,Direct,4,FALSE)</f>
        <v>#N/A</v>
      </c>
    </row>
    <row r="529" spans="1:15" ht="31.5" customHeight="1" hidden="1">
      <c r="A529" s="151"/>
      <c r="B529" s="152"/>
      <c r="C529" s="75"/>
      <c r="D529" s="133" t="s">
        <v>95</v>
      </c>
      <c r="E529" s="134"/>
      <c r="F529" s="68"/>
      <c r="G529" s="84"/>
      <c r="H529" s="72"/>
      <c r="I529" s="73"/>
      <c r="J529" s="73"/>
      <c r="K529" s="129" t="s">
        <v>97</v>
      </c>
      <c r="L529" s="85"/>
      <c r="M529" s="86"/>
      <c r="N529" s="87"/>
      <c r="O529" s="148"/>
    </row>
    <row r="530" spans="1:15" ht="24" customHeight="1" hidden="1">
      <c r="A530" s="151"/>
      <c r="B530" s="152"/>
      <c r="C530" s="75"/>
      <c r="D530" s="88" t="s">
        <v>12</v>
      </c>
      <c r="E530" s="89" t="s">
        <v>13</v>
      </c>
      <c r="F530" s="63"/>
      <c r="G530" s="90"/>
      <c r="H530" s="91"/>
      <c r="I530" s="92"/>
      <c r="J530" s="92"/>
      <c r="K530" s="79"/>
      <c r="L530" s="77"/>
      <c r="M530" s="78"/>
      <c r="N530" s="79"/>
      <c r="O530" s="148"/>
    </row>
    <row r="531" spans="1:15" ht="31.5" customHeight="1" hidden="1">
      <c r="A531" s="153"/>
      <c r="B531" s="154"/>
      <c r="C531" s="75"/>
      <c r="D531" s="93"/>
      <c r="E531" s="94"/>
      <c r="F531" s="95"/>
      <c r="G531" s="124" t="s">
        <v>24</v>
      </c>
      <c r="H531" s="91" t="s">
        <v>25</v>
      </c>
      <c r="I531" s="92" t="s">
        <v>77</v>
      </c>
      <c r="J531" s="92" t="s">
        <v>26</v>
      </c>
      <c r="K531" s="79"/>
      <c r="L531" s="167" t="e">
        <f>VLOOKUP(A534,Direct,6,FALSE)</f>
        <v>#N/A</v>
      </c>
      <c r="M531" s="167" t="e">
        <f>VLOOKUP(A534,Direct,7,FALSE)</f>
        <v>#N/A</v>
      </c>
      <c r="N531" s="65"/>
      <c r="O531" s="71"/>
    </row>
    <row r="532" spans="1:15" ht="31.5" customHeight="1" hidden="1">
      <c r="A532" s="141"/>
      <c r="B532" s="142"/>
      <c r="C532" s="75"/>
      <c r="D532" s="93"/>
      <c r="E532" s="94"/>
      <c r="F532" s="63"/>
      <c r="G532" s="90"/>
      <c r="H532" s="96">
        <f>D539</f>
        <v>0</v>
      </c>
      <c r="I532" s="61">
        <f>F528</f>
        <v>0</v>
      </c>
      <c r="J532" s="97" t="e">
        <f>H532/I532</f>
        <v>#DIV/0!</v>
      </c>
      <c r="K532" s="74" t="s">
        <v>74</v>
      </c>
      <c r="L532" s="167"/>
      <c r="M532" s="167"/>
      <c r="N532" s="9"/>
      <c r="O532" s="71"/>
    </row>
    <row r="533" spans="1:15" ht="31.5" customHeight="1" hidden="1">
      <c r="A533" s="135" t="s">
        <v>56</v>
      </c>
      <c r="B533" s="136"/>
      <c r="C533" s="75"/>
      <c r="D533" s="93"/>
      <c r="E533" s="94"/>
      <c r="F533" s="95"/>
      <c r="G533" s="124" t="s">
        <v>37</v>
      </c>
      <c r="H533" s="72"/>
      <c r="I533" s="73"/>
      <c r="J533" s="73"/>
      <c r="K533" s="74"/>
      <c r="L533" s="168"/>
      <c r="M533" s="168"/>
      <c r="N533" s="9"/>
      <c r="O533" s="71"/>
    </row>
    <row r="534" spans="1:15" ht="31.5" customHeight="1" hidden="1">
      <c r="A534" s="143"/>
      <c r="B534" s="144"/>
      <c r="C534" s="75"/>
      <c r="D534" s="93"/>
      <c r="E534" s="94"/>
      <c r="F534" s="68"/>
      <c r="G534" s="90"/>
      <c r="H534" s="72"/>
      <c r="I534" s="73"/>
      <c r="J534" s="73"/>
      <c r="K534" s="74"/>
      <c r="L534" s="55"/>
      <c r="M534" s="56"/>
      <c r="N534" s="57" t="e">
        <f>(L534/M534)-1</f>
        <v>#DIV/0!</v>
      </c>
      <c r="O534" s="169" t="e">
        <f>VLOOKUP(A534,Direct,5,FALSE)</f>
        <v>#N/A</v>
      </c>
    </row>
    <row r="535" spans="1:15" ht="31.5" customHeight="1" hidden="1">
      <c r="A535" s="131"/>
      <c r="B535" s="132"/>
      <c r="C535" s="75"/>
      <c r="D535" s="99"/>
      <c r="E535" s="100"/>
      <c r="F535" s="63"/>
      <c r="G535" s="67" t="e">
        <f>VLOOKUP(A534,Direct,4,FALSE)</f>
        <v>#N/A</v>
      </c>
      <c r="H535" s="72"/>
      <c r="I535" s="73"/>
      <c r="J535" s="73"/>
      <c r="K535" s="74"/>
      <c r="L535" s="72"/>
      <c r="M535" s="73"/>
      <c r="N535" s="73"/>
      <c r="O535" s="169"/>
    </row>
    <row r="536" spans="1:15" ht="31.5" customHeight="1" hidden="1">
      <c r="A536" s="145" t="s">
        <v>38</v>
      </c>
      <c r="B536" s="146"/>
      <c r="C536" s="75"/>
      <c r="D536" s="93"/>
      <c r="E536" s="94"/>
      <c r="F536" s="68"/>
      <c r="G536" s="90"/>
      <c r="H536" s="72"/>
      <c r="I536" s="73"/>
      <c r="J536" s="73"/>
      <c r="K536" s="74"/>
      <c r="L536" s="72"/>
      <c r="M536" s="73"/>
      <c r="N536" s="73"/>
      <c r="O536" s="71"/>
    </row>
    <row r="537" spans="1:15" ht="31.5" customHeight="1" hidden="1">
      <c r="A537" s="101"/>
      <c r="B537" s="102" t="s">
        <v>85</v>
      </c>
      <c r="C537" s="75"/>
      <c r="D537" s="103">
        <f>SUM(D531:D536)</f>
        <v>0</v>
      </c>
      <c r="E537" s="104" t="s">
        <v>75</v>
      </c>
      <c r="F537" s="68"/>
      <c r="G537" s="90"/>
      <c r="H537" s="72"/>
      <c r="I537" s="73"/>
      <c r="J537" s="73"/>
      <c r="K537" s="74"/>
      <c r="L537" s="72"/>
      <c r="M537" s="73"/>
      <c r="N537" s="73"/>
      <c r="O537" s="71"/>
    </row>
    <row r="538" spans="1:15" ht="31.5" customHeight="1" hidden="1">
      <c r="A538" s="101"/>
      <c r="B538" s="102" t="s">
        <v>86</v>
      </c>
      <c r="C538" s="75"/>
      <c r="D538" s="103"/>
      <c r="E538" s="104"/>
      <c r="F538" s="68"/>
      <c r="G538" s="98"/>
      <c r="H538" s="72"/>
      <c r="I538" s="73"/>
      <c r="J538" s="73"/>
      <c r="K538" s="74"/>
      <c r="L538" s="72"/>
      <c r="M538" s="73"/>
      <c r="N538" s="73"/>
      <c r="O538" s="71"/>
    </row>
    <row r="539" spans="1:15" ht="31.5" customHeight="1" hidden="1">
      <c r="A539" s="101"/>
      <c r="B539" s="102" t="s">
        <v>87</v>
      </c>
      <c r="C539" s="75"/>
      <c r="D539" s="103">
        <f>D527+D537</f>
        <v>0</v>
      </c>
      <c r="E539" s="104" t="s">
        <v>76</v>
      </c>
      <c r="F539" s="68"/>
      <c r="G539" s="102"/>
      <c r="H539" s="72"/>
      <c r="I539" s="73"/>
      <c r="J539" s="73"/>
      <c r="K539" s="74"/>
      <c r="L539" s="72"/>
      <c r="M539" s="73"/>
      <c r="N539" s="73"/>
      <c r="O539" s="71"/>
    </row>
    <row r="540" spans="1:15" ht="15" customHeight="1" hidden="1" thickBot="1">
      <c r="A540" s="105"/>
      <c r="B540" s="106" t="s">
        <v>96</v>
      </c>
      <c r="C540" s="107"/>
      <c r="D540" s="108"/>
      <c r="E540" s="109"/>
      <c r="F540" s="110"/>
      <c r="G540" s="111"/>
      <c r="H540" s="112"/>
      <c r="I540" s="113"/>
      <c r="J540" s="113"/>
      <c r="K540" s="111"/>
      <c r="L540" s="112"/>
      <c r="M540" s="113"/>
      <c r="N540" s="113"/>
      <c r="O540" s="117"/>
    </row>
    <row r="541" ht="15.75" customHeight="1" hidden="1" thickTop="1"/>
    <row r="542" ht="15.75" customHeight="1"/>
    <row r="543" ht="15.75" customHeight="1"/>
    <row r="544" ht="15.75" customHeight="1" hidden="1"/>
    <row r="545" spans="1:15" ht="15.75" customHeight="1" hidden="1">
      <c r="A545" s="114" t="s">
        <v>92</v>
      </c>
      <c r="B545" s="1"/>
      <c r="C545" s="5"/>
      <c r="D545" s="2"/>
      <c r="E545" s="2"/>
      <c r="F545" s="3"/>
      <c r="G545" s="2"/>
      <c r="H545" s="2"/>
      <c r="I545" s="2"/>
      <c r="J545" s="2"/>
      <c r="K545" s="2"/>
      <c r="L545" s="4"/>
      <c r="M545" s="4"/>
      <c r="N545" s="4"/>
      <c r="O545" s="2"/>
    </row>
    <row r="546" spans="1:15" ht="15.75" customHeight="1" hidden="1">
      <c r="A546" s="116" t="s">
        <v>93</v>
      </c>
      <c r="B546" s="155" t="str">
        <f>DirectCEAname</f>
        <v>Building Families - Hamilton, Humboldt, Wright</v>
      </c>
      <c r="C546" s="155"/>
      <c r="D546" s="2"/>
      <c r="E546" s="2"/>
      <c r="F546" s="3"/>
      <c r="G546" s="2"/>
      <c r="H546" s="2"/>
      <c r="I546" s="2"/>
      <c r="J546" s="2"/>
      <c r="K546" s="2"/>
      <c r="L546" s="4"/>
      <c r="M546" s="4"/>
      <c r="N546" s="4"/>
      <c r="O546" s="2"/>
    </row>
    <row r="547" ht="15.75" customHeight="1" hidden="1" thickBot="1"/>
    <row r="548" spans="1:15" ht="93.75" customHeight="1" hidden="1" thickBot="1" thickTop="1">
      <c r="A548" s="139" t="s">
        <v>67</v>
      </c>
      <c r="B548" s="159"/>
      <c r="C548" s="45" t="s">
        <v>62</v>
      </c>
      <c r="D548" s="138" t="s">
        <v>94</v>
      </c>
      <c r="E548" s="138"/>
      <c r="F548" s="139" t="s">
        <v>1</v>
      </c>
      <c r="G548" s="140"/>
      <c r="H548" s="138" t="s">
        <v>2</v>
      </c>
      <c r="I548" s="138"/>
      <c r="J548" s="138"/>
      <c r="K548" s="138"/>
      <c r="L548" s="138" t="s">
        <v>3</v>
      </c>
      <c r="M548" s="138"/>
      <c r="N548" s="138"/>
      <c r="O548" s="138"/>
    </row>
    <row r="549" spans="1:15" ht="49.5" customHeight="1" hidden="1" thickBot="1" thickTop="1">
      <c r="A549" s="160"/>
      <c r="B549" s="161"/>
      <c r="C549" s="46"/>
      <c r="D549" s="47" t="s">
        <v>12</v>
      </c>
      <c r="E549" s="48" t="s">
        <v>19</v>
      </c>
      <c r="F549" s="47" t="s">
        <v>4</v>
      </c>
      <c r="G549" s="48" t="s">
        <v>5</v>
      </c>
      <c r="H549" s="47" t="s">
        <v>6</v>
      </c>
      <c r="I549" s="47" t="s">
        <v>23</v>
      </c>
      <c r="J549" s="47" t="s">
        <v>7</v>
      </c>
      <c r="K549" s="47" t="s">
        <v>8</v>
      </c>
      <c r="L549" s="47" t="s">
        <v>6</v>
      </c>
      <c r="M549" s="47" t="s">
        <v>23</v>
      </c>
      <c r="N549" s="47" t="s">
        <v>7</v>
      </c>
      <c r="O549" s="49" t="s">
        <v>9</v>
      </c>
    </row>
    <row r="550" spans="1:15" ht="31.5" customHeight="1" hidden="1" thickTop="1">
      <c r="A550" s="162" t="s">
        <v>57</v>
      </c>
      <c r="B550" s="163"/>
      <c r="C550" s="156"/>
      <c r="D550" s="50"/>
      <c r="E550" s="51" t="s">
        <v>66</v>
      </c>
      <c r="F550" s="165" t="s">
        <v>21</v>
      </c>
      <c r="G550" s="166"/>
      <c r="H550" s="52"/>
      <c r="I550" s="53"/>
      <c r="J550" s="54"/>
      <c r="K550" s="54"/>
      <c r="L550" s="55"/>
      <c r="M550" s="56"/>
      <c r="N550" s="57" t="e">
        <f>L550/M550</f>
        <v>#DIV/0!</v>
      </c>
      <c r="O550" s="164" t="e">
        <f>VLOOKUP($A$564,Direct,2,FALSE)</f>
        <v>#N/A</v>
      </c>
    </row>
    <row r="551" spans="1:15" ht="31.5" customHeight="1" hidden="1">
      <c r="A551" s="143"/>
      <c r="B551" s="144"/>
      <c r="C551" s="157"/>
      <c r="D551" s="50"/>
      <c r="E551" s="58" t="s">
        <v>63</v>
      </c>
      <c r="F551" s="59"/>
      <c r="G551" s="60" t="s">
        <v>20</v>
      </c>
      <c r="H551" s="55"/>
      <c r="I551" s="61">
        <f>F558</f>
        <v>0</v>
      </c>
      <c r="J551" s="57" t="e">
        <f>H551/I551</f>
        <v>#DIV/0!</v>
      </c>
      <c r="K551" s="74" t="s">
        <v>27</v>
      </c>
      <c r="L551" s="63"/>
      <c r="M551" s="64"/>
      <c r="N551" s="65"/>
      <c r="O551" s="147"/>
    </row>
    <row r="552" spans="1:15" ht="31.5" customHeight="1" hidden="1">
      <c r="A552" s="141"/>
      <c r="B552" s="142"/>
      <c r="C552" s="157"/>
      <c r="D552" s="50"/>
      <c r="E552" s="66" t="s">
        <v>15</v>
      </c>
      <c r="F552" s="59"/>
      <c r="G552" s="67" t="s">
        <v>68</v>
      </c>
      <c r="H552" s="68"/>
      <c r="I552" s="69"/>
      <c r="J552" s="65"/>
      <c r="K552" s="70"/>
      <c r="L552" s="68"/>
      <c r="M552" s="69"/>
      <c r="N552" s="65"/>
      <c r="O552" s="71"/>
    </row>
    <row r="553" spans="1:15" ht="31.5" customHeight="1" hidden="1">
      <c r="A553" s="135" t="s">
        <v>10</v>
      </c>
      <c r="B553" s="136"/>
      <c r="C553" s="158"/>
      <c r="D553" s="50"/>
      <c r="E553" s="66" t="s">
        <v>16</v>
      </c>
      <c r="F553" s="59"/>
      <c r="G553" s="67" t="s">
        <v>69</v>
      </c>
      <c r="H553" s="72"/>
      <c r="I553" s="73"/>
      <c r="J553" s="73"/>
      <c r="K553" s="129" t="s">
        <v>97</v>
      </c>
      <c r="L553" s="55"/>
      <c r="M553" s="56"/>
      <c r="N553" s="57" t="e">
        <f>L553/M553</f>
        <v>#DIV/0!</v>
      </c>
      <c r="O553" s="148" t="e">
        <f>VLOOKUP($A$564,Direct,3,FALSE)</f>
        <v>#N/A</v>
      </c>
    </row>
    <row r="554" spans="1:15" ht="31.5" customHeight="1" hidden="1">
      <c r="A554" s="143"/>
      <c r="B554" s="144"/>
      <c r="C554" s="75"/>
      <c r="D554" s="50"/>
      <c r="E554" s="66" t="s">
        <v>17</v>
      </c>
      <c r="F554" s="59"/>
      <c r="G554" s="67" t="s">
        <v>70</v>
      </c>
      <c r="H554" s="76"/>
      <c r="I554" s="76"/>
      <c r="J554" s="76"/>
      <c r="K554" s="76"/>
      <c r="L554" s="77"/>
      <c r="M554" s="78"/>
      <c r="N554" s="79"/>
      <c r="O554" s="148"/>
    </row>
    <row r="555" spans="1:15" ht="31.5" customHeight="1" hidden="1">
      <c r="A555" s="141"/>
      <c r="B555" s="142"/>
      <c r="C555" s="75"/>
      <c r="D555" s="50"/>
      <c r="E555" s="66" t="s">
        <v>18</v>
      </c>
      <c r="F555" s="59"/>
      <c r="G555" s="67" t="s">
        <v>71</v>
      </c>
      <c r="H555" s="55"/>
      <c r="I555" s="80">
        <f>H551</f>
        <v>0</v>
      </c>
      <c r="J555" s="57" t="e">
        <f>H555/I555</f>
        <v>#DIV/0!</v>
      </c>
      <c r="K555" s="170" t="s">
        <v>28</v>
      </c>
      <c r="L555" s="63"/>
      <c r="M555" s="64"/>
      <c r="N555" s="65"/>
      <c r="O555" s="148"/>
    </row>
    <row r="556" spans="1:15" ht="31.5" customHeight="1" hidden="1">
      <c r="A556" s="135" t="s">
        <v>11</v>
      </c>
      <c r="B556" s="136"/>
      <c r="C556" s="75"/>
      <c r="D556" s="50"/>
      <c r="E556" s="66" t="s">
        <v>64</v>
      </c>
      <c r="F556" s="59"/>
      <c r="G556" s="67" t="s">
        <v>72</v>
      </c>
      <c r="H556" s="63"/>
      <c r="I556" s="64"/>
      <c r="J556" s="65"/>
      <c r="K556" s="170"/>
      <c r="L556" s="72"/>
      <c r="M556" s="73"/>
      <c r="N556" s="73"/>
      <c r="O556" s="71"/>
    </row>
    <row r="557" spans="1:15" ht="31.5" customHeight="1" hidden="1">
      <c r="A557" s="149"/>
      <c r="B557" s="150"/>
      <c r="C557" s="75"/>
      <c r="D557" s="81">
        <f>SUM(D550:D556)</f>
        <v>0</v>
      </c>
      <c r="E557" s="82" t="s">
        <v>65</v>
      </c>
      <c r="F557" s="59"/>
      <c r="G557" s="67" t="s">
        <v>73</v>
      </c>
      <c r="H557" s="68"/>
      <c r="I557" s="69"/>
      <c r="J557" s="65"/>
      <c r="K557" s="170"/>
      <c r="L557" s="72"/>
      <c r="M557" s="73"/>
      <c r="N557" s="73"/>
      <c r="O557" s="83"/>
    </row>
    <row r="558" spans="1:15" ht="31.5" customHeight="1" hidden="1">
      <c r="A558" s="151"/>
      <c r="B558" s="152"/>
      <c r="C558" s="75"/>
      <c r="D558" s="76"/>
      <c r="E558" s="76"/>
      <c r="F558" s="68">
        <f>SUM(F551:F557)</f>
        <v>0</v>
      </c>
      <c r="G558" s="84" t="s">
        <v>22</v>
      </c>
      <c r="H558" s="72"/>
      <c r="I558" s="73"/>
      <c r="J558" s="73"/>
      <c r="K558" s="170"/>
      <c r="L558" s="55"/>
      <c r="M558" s="56"/>
      <c r="N558" s="57" t="e">
        <f>L558/M558</f>
        <v>#DIV/0!</v>
      </c>
      <c r="O558" s="148" t="e">
        <f>VLOOKUP($A$564,Direct,4,FALSE)</f>
        <v>#N/A</v>
      </c>
    </row>
    <row r="559" spans="1:15" ht="31.5" customHeight="1" hidden="1">
      <c r="A559" s="151"/>
      <c r="B559" s="152"/>
      <c r="C559" s="75"/>
      <c r="D559" s="133" t="s">
        <v>95</v>
      </c>
      <c r="E559" s="134"/>
      <c r="F559" s="68"/>
      <c r="G559" s="84"/>
      <c r="H559" s="72"/>
      <c r="I559" s="73"/>
      <c r="J559" s="73"/>
      <c r="K559" s="129" t="s">
        <v>97</v>
      </c>
      <c r="L559" s="85"/>
      <c r="M559" s="86"/>
      <c r="N559" s="87"/>
      <c r="O559" s="148"/>
    </row>
    <row r="560" spans="1:15" ht="24" customHeight="1" hidden="1">
      <c r="A560" s="151"/>
      <c r="B560" s="152"/>
      <c r="C560" s="75"/>
      <c r="D560" s="88" t="s">
        <v>12</v>
      </c>
      <c r="E560" s="89" t="s">
        <v>13</v>
      </c>
      <c r="F560" s="63"/>
      <c r="G560" s="90"/>
      <c r="H560" s="91"/>
      <c r="I560" s="92"/>
      <c r="J560" s="92"/>
      <c r="K560" s="79"/>
      <c r="L560" s="77"/>
      <c r="M560" s="78"/>
      <c r="N560" s="79"/>
      <c r="O560" s="148"/>
    </row>
    <row r="561" spans="1:15" ht="31.5" customHeight="1" hidden="1">
      <c r="A561" s="153"/>
      <c r="B561" s="154"/>
      <c r="C561" s="75"/>
      <c r="D561" s="93"/>
      <c r="E561" s="94"/>
      <c r="F561" s="95"/>
      <c r="G561" s="124" t="s">
        <v>24</v>
      </c>
      <c r="H561" s="91" t="s">
        <v>25</v>
      </c>
      <c r="I561" s="92" t="s">
        <v>77</v>
      </c>
      <c r="J561" s="92" t="s">
        <v>26</v>
      </c>
      <c r="K561" s="79"/>
      <c r="L561" s="167" t="e">
        <f>VLOOKUP(A564,Direct,6,FALSE)</f>
        <v>#N/A</v>
      </c>
      <c r="M561" s="167" t="e">
        <f>VLOOKUP(A564,Direct,7,FALSE)</f>
        <v>#N/A</v>
      </c>
      <c r="N561" s="65"/>
      <c r="O561" s="71"/>
    </row>
    <row r="562" spans="1:15" ht="31.5" customHeight="1" hidden="1">
      <c r="A562" s="141"/>
      <c r="B562" s="142"/>
      <c r="C562" s="75"/>
      <c r="D562" s="93"/>
      <c r="E562" s="94"/>
      <c r="F562" s="63"/>
      <c r="G562" s="90"/>
      <c r="H562" s="96">
        <f>D569</f>
        <v>0</v>
      </c>
      <c r="I562" s="61">
        <f>F558</f>
        <v>0</v>
      </c>
      <c r="J562" s="97" t="e">
        <f>H562/I562</f>
        <v>#DIV/0!</v>
      </c>
      <c r="K562" s="62" t="s">
        <v>74</v>
      </c>
      <c r="L562" s="167"/>
      <c r="M562" s="167"/>
      <c r="N562" s="9"/>
      <c r="O562" s="71"/>
    </row>
    <row r="563" spans="1:15" ht="31.5" customHeight="1" hidden="1">
      <c r="A563" s="135" t="s">
        <v>56</v>
      </c>
      <c r="B563" s="136"/>
      <c r="C563" s="75"/>
      <c r="D563" s="93"/>
      <c r="E563" s="94"/>
      <c r="F563" s="95"/>
      <c r="G563" s="124" t="s">
        <v>37</v>
      </c>
      <c r="H563" s="72"/>
      <c r="I563" s="73"/>
      <c r="J563" s="73"/>
      <c r="K563" s="62"/>
      <c r="L563" s="168"/>
      <c r="M563" s="168"/>
      <c r="N563" s="9"/>
      <c r="O563" s="71"/>
    </row>
    <row r="564" spans="1:15" ht="31.5" customHeight="1" hidden="1">
      <c r="A564" s="143"/>
      <c r="B564" s="144"/>
      <c r="C564" s="75"/>
      <c r="D564" s="93"/>
      <c r="E564" s="94"/>
      <c r="F564" s="68"/>
      <c r="G564" s="90"/>
      <c r="H564" s="72"/>
      <c r="I564" s="73"/>
      <c r="J564" s="73"/>
      <c r="K564" s="62"/>
      <c r="L564" s="55"/>
      <c r="M564" s="56"/>
      <c r="N564" s="57" t="e">
        <f>(L564/M564)-1</f>
        <v>#DIV/0!</v>
      </c>
      <c r="O564" s="169" t="e">
        <f>VLOOKUP(A564,Direct,5,FALSE)</f>
        <v>#N/A</v>
      </c>
    </row>
    <row r="565" spans="1:15" ht="31.5" customHeight="1" hidden="1">
      <c r="A565" s="131"/>
      <c r="B565" s="132"/>
      <c r="C565" s="75"/>
      <c r="D565" s="99"/>
      <c r="E565" s="100"/>
      <c r="F565" s="63"/>
      <c r="G565" s="67" t="e">
        <f>VLOOKUP(A564,Direct,4,FALSE)</f>
        <v>#N/A</v>
      </c>
      <c r="H565" s="72"/>
      <c r="I565" s="73"/>
      <c r="J565" s="73"/>
      <c r="K565" s="62"/>
      <c r="L565" s="72"/>
      <c r="M565" s="73"/>
      <c r="N565" s="73"/>
      <c r="O565" s="169"/>
    </row>
    <row r="566" spans="1:15" ht="31.5" customHeight="1" hidden="1">
      <c r="A566" s="145" t="s">
        <v>38</v>
      </c>
      <c r="B566" s="146"/>
      <c r="C566" s="75"/>
      <c r="D566" s="93"/>
      <c r="E566" s="94"/>
      <c r="F566" s="68"/>
      <c r="G566" s="90"/>
      <c r="H566" s="72"/>
      <c r="I566" s="73"/>
      <c r="J566" s="73"/>
      <c r="K566" s="62"/>
      <c r="L566" s="72"/>
      <c r="M566" s="73"/>
      <c r="N566" s="73"/>
      <c r="O566" s="71"/>
    </row>
    <row r="567" spans="1:15" ht="31.5" customHeight="1" hidden="1">
      <c r="A567" s="101"/>
      <c r="B567" s="102" t="s">
        <v>85</v>
      </c>
      <c r="C567" s="75"/>
      <c r="D567" s="103">
        <f>SUM(D561:D566)</f>
        <v>0</v>
      </c>
      <c r="E567" s="104" t="s">
        <v>75</v>
      </c>
      <c r="F567" s="68"/>
      <c r="G567" s="90"/>
      <c r="H567" s="72"/>
      <c r="I567" s="73"/>
      <c r="J567" s="73"/>
      <c r="K567" s="62"/>
      <c r="L567" s="72"/>
      <c r="M567" s="73"/>
      <c r="N567" s="73"/>
      <c r="O567" s="71"/>
    </row>
    <row r="568" spans="1:15" ht="31.5" customHeight="1" hidden="1">
      <c r="A568" s="101"/>
      <c r="B568" s="102" t="s">
        <v>86</v>
      </c>
      <c r="C568" s="75"/>
      <c r="D568" s="103"/>
      <c r="E568" s="104"/>
      <c r="F568" s="68"/>
      <c r="G568" s="98"/>
      <c r="H568" s="72"/>
      <c r="I568" s="73"/>
      <c r="J568" s="73"/>
      <c r="K568" s="62"/>
      <c r="L568" s="72"/>
      <c r="M568" s="73"/>
      <c r="N568" s="73"/>
      <c r="O568" s="71"/>
    </row>
    <row r="569" spans="1:15" ht="31.5" customHeight="1" hidden="1">
      <c r="A569" s="101"/>
      <c r="B569" s="102" t="s">
        <v>87</v>
      </c>
      <c r="C569" s="75"/>
      <c r="D569" s="103">
        <f>D557+D567</f>
        <v>0</v>
      </c>
      <c r="E569" s="104" t="s">
        <v>76</v>
      </c>
      <c r="F569" s="68"/>
      <c r="G569" s="102"/>
      <c r="H569" s="72"/>
      <c r="I569" s="73"/>
      <c r="J569" s="73"/>
      <c r="K569" s="62"/>
      <c r="L569" s="72"/>
      <c r="M569" s="73"/>
      <c r="N569" s="73"/>
      <c r="O569" s="71"/>
    </row>
    <row r="570" spans="1:15" ht="15" customHeight="1" hidden="1" thickBot="1">
      <c r="A570" s="105"/>
      <c r="B570" s="106" t="s">
        <v>96</v>
      </c>
      <c r="C570" s="107"/>
      <c r="D570" s="108"/>
      <c r="E570" s="109"/>
      <c r="F570" s="110"/>
      <c r="G570" s="111"/>
      <c r="H570" s="112"/>
      <c r="I570" s="113"/>
      <c r="J570" s="113"/>
      <c r="K570" s="106"/>
      <c r="L570" s="112"/>
      <c r="M570" s="113"/>
      <c r="N570" s="113"/>
      <c r="O570" s="117"/>
    </row>
    <row r="571" ht="15.75" customHeight="1" hidden="1" thickTop="1"/>
    <row r="572" ht="15.75" customHeight="1"/>
    <row r="573" ht="15.75" customHeight="1"/>
    <row r="574" ht="15.75" customHeight="1" hidden="1"/>
    <row r="575" spans="1:15" ht="15.75" customHeight="1" hidden="1">
      <c r="A575" s="114" t="s">
        <v>92</v>
      </c>
      <c r="B575" s="1"/>
      <c r="C575" s="5"/>
      <c r="D575" s="2"/>
      <c r="E575" s="2"/>
      <c r="F575" s="3"/>
      <c r="G575" s="2"/>
      <c r="H575" s="2"/>
      <c r="I575" s="2"/>
      <c r="J575" s="2"/>
      <c r="K575" s="2"/>
      <c r="L575" s="4"/>
      <c r="M575" s="4"/>
      <c r="N575" s="4"/>
      <c r="O575" s="2"/>
    </row>
    <row r="576" spans="1:15" ht="15.75" customHeight="1" hidden="1">
      <c r="A576" s="116" t="s">
        <v>93</v>
      </c>
      <c r="B576" s="155" t="str">
        <f>DirectCEAname</f>
        <v>Building Families - Hamilton, Humboldt, Wright</v>
      </c>
      <c r="C576" s="155"/>
      <c r="D576" s="2"/>
      <c r="E576" s="2"/>
      <c r="F576" s="3"/>
      <c r="G576" s="2"/>
      <c r="H576" s="2"/>
      <c r="I576" s="2"/>
      <c r="J576" s="2"/>
      <c r="K576" s="2"/>
      <c r="L576" s="4"/>
      <c r="M576" s="4"/>
      <c r="N576" s="4"/>
      <c r="O576" s="2"/>
    </row>
    <row r="577" ht="15.75" customHeight="1" hidden="1" thickBot="1"/>
    <row r="578" spans="1:15" ht="93.75" customHeight="1" hidden="1" thickBot="1" thickTop="1">
      <c r="A578" s="139" t="s">
        <v>67</v>
      </c>
      <c r="B578" s="159"/>
      <c r="C578" s="45" t="s">
        <v>62</v>
      </c>
      <c r="D578" s="138" t="s">
        <v>94</v>
      </c>
      <c r="E578" s="138"/>
      <c r="F578" s="139" t="s">
        <v>1</v>
      </c>
      <c r="G578" s="140"/>
      <c r="H578" s="138" t="s">
        <v>2</v>
      </c>
      <c r="I578" s="138"/>
      <c r="J578" s="138"/>
      <c r="K578" s="138"/>
      <c r="L578" s="138" t="s">
        <v>3</v>
      </c>
      <c r="M578" s="138"/>
      <c r="N578" s="138"/>
      <c r="O578" s="138"/>
    </row>
    <row r="579" spans="1:15" ht="49.5" customHeight="1" hidden="1" thickBot="1" thickTop="1">
      <c r="A579" s="160"/>
      <c r="B579" s="161"/>
      <c r="C579" s="46"/>
      <c r="D579" s="47" t="s">
        <v>12</v>
      </c>
      <c r="E579" s="48" t="s">
        <v>19</v>
      </c>
      <c r="F579" s="47" t="s">
        <v>4</v>
      </c>
      <c r="G579" s="48" t="s">
        <v>5</v>
      </c>
      <c r="H579" s="47" t="s">
        <v>6</v>
      </c>
      <c r="I579" s="47" t="s">
        <v>23</v>
      </c>
      <c r="J579" s="47" t="s">
        <v>7</v>
      </c>
      <c r="K579" s="47" t="s">
        <v>8</v>
      </c>
      <c r="L579" s="47" t="s">
        <v>6</v>
      </c>
      <c r="M579" s="47" t="s">
        <v>23</v>
      </c>
      <c r="N579" s="47" t="s">
        <v>7</v>
      </c>
      <c r="O579" s="49" t="s">
        <v>9</v>
      </c>
    </row>
    <row r="580" spans="1:15" ht="31.5" customHeight="1" hidden="1" thickTop="1">
      <c r="A580" s="162" t="s">
        <v>57</v>
      </c>
      <c r="B580" s="163"/>
      <c r="C580" s="156"/>
      <c r="D580" s="50"/>
      <c r="E580" s="51" t="s">
        <v>66</v>
      </c>
      <c r="F580" s="165" t="s">
        <v>21</v>
      </c>
      <c r="G580" s="166"/>
      <c r="H580" s="52"/>
      <c r="I580" s="53"/>
      <c r="J580" s="54"/>
      <c r="K580" s="54"/>
      <c r="L580" s="55"/>
      <c r="M580" s="56"/>
      <c r="N580" s="57" t="e">
        <f>L580/M580</f>
        <v>#DIV/0!</v>
      </c>
      <c r="O580" s="164" t="e">
        <f>VLOOKUP($A$594,Direct,2,FALSE)</f>
        <v>#N/A</v>
      </c>
    </row>
    <row r="581" spans="1:15" ht="31.5" customHeight="1" hidden="1">
      <c r="A581" s="143"/>
      <c r="B581" s="144"/>
      <c r="C581" s="157"/>
      <c r="D581" s="50"/>
      <c r="E581" s="58" t="s">
        <v>63</v>
      </c>
      <c r="F581" s="59"/>
      <c r="G581" s="60" t="s">
        <v>20</v>
      </c>
      <c r="H581" s="55"/>
      <c r="I581" s="61">
        <f>F588</f>
        <v>0</v>
      </c>
      <c r="J581" s="57" t="e">
        <f>H581/I581</f>
        <v>#DIV/0!</v>
      </c>
      <c r="K581" s="62" t="s">
        <v>27</v>
      </c>
      <c r="L581" s="63"/>
      <c r="M581" s="64"/>
      <c r="N581" s="65"/>
      <c r="O581" s="147"/>
    </row>
    <row r="582" spans="1:15" ht="31.5" customHeight="1" hidden="1">
      <c r="A582" s="141"/>
      <c r="B582" s="142"/>
      <c r="C582" s="157"/>
      <c r="D582" s="50"/>
      <c r="E582" s="66" t="s">
        <v>15</v>
      </c>
      <c r="F582" s="59"/>
      <c r="G582" s="67" t="s">
        <v>68</v>
      </c>
      <c r="H582" s="68"/>
      <c r="I582" s="69"/>
      <c r="J582" s="65"/>
      <c r="K582" s="70"/>
      <c r="L582" s="68"/>
      <c r="M582" s="69"/>
      <c r="N582" s="65"/>
      <c r="O582" s="71"/>
    </row>
    <row r="583" spans="1:15" ht="31.5" customHeight="1" hidden="1">
      <c r="A583" s="135" t="s">
        <v>10</v>
      </c>
      <c r="B583" s="136"/>
      <c r="C583" s="158"/>
      <c r="D583" s="50"/>
      <c r="E583" s="66" t="s">
        <v>16</v>
      </c>
      <c r="F583" s="59"/>
      <c r="G583" s="67" t="s">
        <v>69</v>
      </c>
      <c r="H583" s="72"/>
      <c r="I583" s="73"/>
      <c r="J583" s="73"/>
      <c r="K583" s="129" t="s">
        <v>97</v>
      </c>
      <c r="L583" s="55"/>
      <c r="M583" s="56"/>
      <c r="N583" s="57" t="e">
        <f>L583/M583</f>
        <v>#DIV/0!</v>
      </c>
      <c r="O583" s="148" t="e">
        <f>VLOOKUP($A$594,Direct,3,FALSE)</f>
        <v>#N/A</v>
      </c>
    </row>
    <row r="584" spans="1:15" ht="31.5" customHeight="1" hidden="1">
      <c r="A584" s="143"/>
      <c r="B584" s="144"/>
      <c r="C584" s="75"/>
      <c r="D584" s="50"/>
      <c r="E584" s="66" t="s">
        <v>17</v>
      </c>
      <c r="F584" s="59"/>
      <c r="G584" s="67" t="s">
        <v>70</v>
      </c>
      <c r="H584" s="76"/>
      <c r="I584" s="76"/>
      <c r="J584" s="76"/>
      <c r="K584" s="76"/>
      <c r="L584" s="77"/>
      <c r="M584" s="78"/>
      <c r="N584" s="79"/>
      <c r="O584" s="148"/>
    </row>
    <row r="585" spans="1:15" ht="31.5" customHeight="1" hidden="1">
      <c r="A585" s="141"/>
      <c r="B585" s="142"/>
      <c r="C585" s="75"/>
      <c r="D585" s="50"/>
      <c r="E585" s="66" t="s">
        <v>18</v>
      </c>
      <c r="F585" s="59"/>
      <c r="G585" s="67" t="s">
        <v>71</v>
      </c>
      <c r="H585" s="55"/>
      <c r="I585" s="80">
        <f>H581</f>
        <v>0</v>
      </c>
      <c r="J585" s="57" t="e">
        <f>H585/I585</f>
        <v>#DIV/0!</v>
      </c>
      <c r="K585" s="137" t="s">
        <v>28</v>
      </c>
      <c r="L585" s="63"/>
      <c r="M585" s="64"/>
      <c r="N585" s="65"/>
      <c r="O585" s="148"/>
    </row>
    <row r="586" spans="1:15" ht="31.5" customHeight="1" hidden="1">
      <c r="A586" s="135" t="s">
        <v>11</v>
      </c>
      <c r="B586" s="136"/>
      <c r="C586" s="75"/>
      <c r="D586" s="50"/>
      <c r="E586" s="66" t="s">
        <v>64</v>
      </c>
      <c r="F586" s="59"/>
      <c r="G586" s="67" t="s">
        <v>72</v>
      </c>
      <c r="H586" s="63"/>
      <c r="I586" s="64"/>
      <c r="J586" s="65"/>
      <c r="K586" s="137"/>
      <c r="L586" s="72"/>
      <c r="M586" s="73"/>
      <c r="N586" s="73"/>
      <c r="O586" s="71"/>
    </row>
    <row r="587" spans="1:15" ht="31.5" customHeight="1" hidden="1">
      <c r="A587" s="149"/>
      <c r="B587" s="150"/>
      <c r="C587" s="75"/>
      <c r="D587" s="81">
        <f>SUM(D580:D586)</f>
        <v>0</v>
      </c>
      <c r="E587" s="82" t="s">
        <v>65</v>
      </c>
      <c r="F587" s="59"/>
      <c r="G587" s="67" t="s">
        <v>73</v>
      </c>
      <c r="H587" s="68"/>
      <c r="I587" s="69"/>
      <c r="J587" s="65"/>
      <c r="K587" s="137"/>
      <c r="L587" s="72"/>
      <c r="M587" s="73"/>
      <c r="N587" s="73"/>
      <c r="O587" s="83"/>
    </row>
    <row r="588" spans="1:15" ht="31.5" customHeight="1" hidden="1">
      <c r="A588" s="151"/>
      <c r="B588" s="152"/>
      <c r="C588" s="75"/>
      <c r="D588" s="76"/>
      <c r="E588" s="76"/>
      <c r="F588" s="68">
        <f>SUM(F581:F587)</f>
        <v>0</v>
      </c>
      <c r="G588" s="84" t="s">
        <v>22</v>
      </c>
      <c r="H588" s="72"/>
      <c r="I588" s="73"/>
      <c r="J588" s="73"/>
      <c r="K588" s="137"/>
      <c r="L588" s="55"/>
      <c r="M588" s="56"/>
      <c r="N588" s="57" t="e">
        <f>L588/M588</f>
        <v>#DIV/0!</v>
      </c>
      <c r="O588" s="148" t="e">
        <f>VLOOKUP($A$594,Direct,4,FALSE)</f>
        <v>#N/A</v>
      </c>
    </row>
    <row r="589" spans="1:15" ht="31.5" customHeight="1" hidden="1">
      <c r="A589" s="151"/>
      <c r="B589" s="152"/>
      <c r="C589" s="75"/>
      <c r="D589" s="133" t="s">
        <v>95</v>
      </c>
      <c r="E589" s="134"/>
      <c r="F589" s="68"/>
      <c r="G589" s="84"/>
      <c r="H589" s="72"/>
      <c r="I589" s="73"/>
      <c r="J589" s="73"/>
      <c r="K589" s="129" t="s">
        <v>97</v>
      </c>
      <c r="L589" s="85"/>
      <c r="M589" s="86"/>
      <c r="N589" s="87"/>
      <c r="O589" s="148"/>
    </row>
    <row r="590" spans="1:15" ht="24" customHeight="1" hidden="1">
      <c r="A590" s="151"/>
      <c r="B590" s="152"/>
      <c r="C590" s="75"/>
      <c r="D590" s="88" t="s">
        <v>12</v>
      </c>
      <c r="E590" s="89" t="s">
        <v>13</v>
      </c>
      <c r="F590" s="63"/>
      <c r="G590" s="90"/>
      <c r="H590" s="91"/>
      <c r="I590" s="92"/>
      <c r="J590" s="92"/>
      <c r="K590" s="79"/>
      <c r="L590" s="77"/>
      <c r="M590" s="78"/>
      <c r="N590" s="79"/>
      <c r="O590" s="148"/>
    </row>
    <row r="591" spans="1:15" ht="31.5" customHeight="1" hidden="1">
      <c r="A591" s="153"/>
      <c r="B591" s="154"/>
      <c r="C591" s="75"/>
      <c r="D591" s="93"/>
      <c r="E591" s="94"/>
      <c r="F591" s="95"/>
      <c r="G591" s="124" t="s">
        <v>24</v>
      </c>
      <c r="H591" s="91" t="s">
        <v>25</v>
      </c>
      <c r="I591" s="92" t="s">
        <v>77</v>
      </c>
      <c r="J591" s="92" t="s">
        <v>26</v>
      </c>
      <c r="K591" s="79"/>
      <c r="L591" s="167" t="e">
        <f>VLOOKUP(A594,Direct,6,FALSE)</f>
        <v>#N/A</v>
      </c>
      <c r="M591" s="167" t="e">
        <f>VLOOKUP(A594,Direct,7,FALSE)</f>
        <v>#N/A</v>
      </c>
      <c r="N591" s="65"/>
      <c r="O591" s="71"/>
    </row>
    <row r="592" spans="1:15" ht="31.5" customHeight="1" hidden="1">
      <c r="A592" s="141"/>
      <c r="B592" s="142"/>
      <c r="C592" s="75"/>
      <c r="D592" s="93"/>
      <c r="E592" s="94"/>
      <c r="F592" s="63"/>
      <c r="G592" s="90"/>
      <c r="H592" s="96">
        <f>D599</f>
        <v>0</v>
      </c>
      <c r="I592" s="61">
        <f>F588</f>
        <v>0</v>
      </c>
      <c r="J592" s="97" t="e">
        <f>H592/I592</f>
        <v>#DIV/0!</v>
      </c>
      <c r="K592" s="74" t="s">
        <v>74</v>
      </c>
      <c r="L592" s="167"/>
      <c r="M592" s="167"/>
      <c r="N592" s="9"/>
      <c r="O592" s="71"/>
    </row>
    <row r="593" spans="1:15" ht="31.5" customHeight="1" hidden="1">
      <c r="A593" s="135" t="s">
        <v>56</v>
      </c>
      <c r="B593" s="136"/>
      <c r="C593" s="75"/>
      <c r="D593" s="93"/>
      <c r="E593" s="94"/>
      <c r="F593" s="95"/>
      <c r="G593" s="124" t="s">
        <v>37</v>
      </c>
      <c r="H593" s="72"/>
      <c r="I593" s="73"/>
      <c r="J593" s="73"/>
      <c r="K593" s="74"/>
      <c r="L593" s="168"/>
      <c r="M593" s="168"/>
      <c r="N593" s="9"/>
      <c r="O593" s="71"/>
    </row>
    <row r="594" spans="1:15" ht="31.5" customHeight="1" hidden="1">
      <c r="A594" s="143"/>
      <c r="B594" s="144"/>
      <c r="C594" s="75"/>
      <c r="D594" s="93"/>
      <c r="E594" s="94"/>
      <c r="F594" s="68"/>
      <c r="G594" s="90"/>
      <c r="H594" s="72"/>
      <c r="I594" s="73"/>
      <c r="J594" s="73"/>
      <c r="K594" s="74"/>
      <c r="L594" s="55"/>
      <c r="M594" s="56"/>
      <c r="N594" s="57" t="e">
        <f>(L594/M594)-1</f>
        <v>#DIV/0!</v>
      </c>
      <c r="O594" s="169" t="e">
        <f>VLOOKUP(A594,Direct,5,FALSE)</f>
        <v>#N/A</v>
      </c>
    </row>
    <row r="595" spans="1:15" ht="31.5" customHeight="1" hidden="1">
      <c r="A595" s="131"/>
      <c r="B595" s="132"/>
      <c r="C595" s="75"/>
      <c r="D595" s="99"/>
      <c r="E595" s="100"/>
      <c r="F595" s="63"/>
      <c r="G595" s="67" t="e">
        <f>VLOOKUP(A594,Direct,4,FALSE)</f>
        <v>#N/A</v>
      </c>
      <c r="H595" s="72"/>
      <c r="I595" s="73"/>
      <c r="J595" s="73"/>
      <c r="K595" s="74"/>
      <c r="L595" s="72"/>
      <c r="M595" s="73"/>
      <c r="N595" s="73"/>
      <c r="O595" s="169"/>
    </row>
    <row r="596" spans="1:15" ht="31.5" customHeight="1" hidden="1">
      <c r="A596" s="145" t="s">
        <v>38</v>
      </c>
      <c r="B596" s="146"/>
      <c r="C596" s="75"/>
      <c r="D596" s="93"/>
      <c r="E596" s="94"/>
      <c r="F596" s="68"/>
      <c r="G596" s="90"/>
      <c r="H596" s="72"/>
      <c r="I596" s="73"/>
      <c r="J596" s="73"/>
      <c r="K596" s="74"/>
      <c r="L596" s="72"/>
      <c r="M596" s="73"/>
      <c r="N596" s="73"/>
      <c r="O596" s="71"/>
    </row>
    <row r="597" spans="1:15" ht="31.5" customHeight="1" hidden="1">
      <c r="A597" s="101"/>
      <c r="B597" s="102" t="s">
        <v>85</v>
      </c>
      <c r="C597" s="75"/>
      <c r="D597" s="103">
        <f>SUM(D591:D596)</f>
        <v>0</v>
      </c>
      <c r="E597" s="104" t="s">
        <v>75</v>
      </c>
      <c r="F597" s="68"/>
      <c r="G597" s="90"/>
      <c r="H597" s="72"/>
      <c r="I597" s="73"/>
      <c r="J597" s="73"/>
      <c r="K597" s="74"/>
      <c r="L597" s="72"/>
      <c r="M597" s="73"/>
      <c r="N597" s="73"/>
      <c r="O597" s="71"/>
    </row>
    <row r="598" spans="1:15" ht="31.5" customHeight="1" hidden="1">
      <c r="A598" s="101"/>
      <c r="B598" s="102" t="s">
        <v>86</v>
      </c>
      <c r="C598" s="75"/>
      <c r="D598" s="103"/>
      <c r="E598" s="104"/>
      <c r="F598" s="68"/>
      <c r="G598" s="98"/>
      <c r="H598" s="72"/>
      <c r="I598" s="73"/>
      <c r="J598" s="73"/>
      <c r="K598" s="74"/>
      <c r="L598" s="72"/>
      <c r="M598" s="73"/>
      <c r="N598" s="73"/>
      <c r="O598" s="71"/>
    </row>
    <row r="599" spans="1:15" ht="31.5" customHeight="1" hidden="1">
      <c r="A599" s="101"/>
      <c r="B599" s="102" t="s">
        <v>87</v>
      </c>
      <c r="C599" s="75"/>
      <c r="D599" s="103">
        <f>D587+D597</f>
        <v>0</v>
      </c>
      <c r="E599" s="104" t="s">
        <v>76</v>
      </c>
      <c r="F599" s="68"/>
      <c r="G599" s="102"/>
      <c r="H599" s="72"/>
      <c r="I599" s="73"/>
      <c r="J599" s="73"/>
      <c r="K599" s="74"/>
      <c r="L599" s="72"/>
      <c r="M599" s="73"/>
      <c r="N599" s="73"/>
      <c r="O599" s="71"/>
    </row>
    <row r="600" spans="1:15" ht="15" customHeight="1" hidden="1" thickBot="1">
      <c r="A600" s="105"/>
      <c r="B600" s="106" t="s">
        <v>96</v>
      </c>
      <c r="C600" s="107"/>
      <c r="D600" s="108"/>
      <c r="E600" s="109"/>
      <c r="F600" s="110"/>
      <c r="G600" s="111"/>
      <c r="H600" s="112"/>
      <c r="I600" s="113"/>
      <c r="J600" s="113"/>
      <c r="K600" s="111"/>
      <c r="L600" s="112"/>
      <c r="M600" s="113"/>
      <c r="N600" s="113"/>
      <c r="O600" s="117"/>
    </row>
    <row r="601" ht="15.75" hidden="1" thickTop="1"/>
    <row r="622" ht="15"/>
    <row r="681" ht="15"/>
    <row r="800" ht="15"/>
    <row r="919" ht="15"/>
    <row r="978" ht="15"/>
    <row r="1038" ht="15"/>
    <row r="1097" ht="15"/>
    <row r="1216" ht="15"/>
    <row r="1275" ht="15"/>
    <row r="1335" ht="15"/>
    <row r="1394" ht="15"/>
    <row r="1513" ht="15"/>
    <row r="1572" ht="15"/>
    <row r="1632" ht="15"/>
  </sheetData>
  <sheetProtection password="839C" sheet="1" selectLockedCells="1"/>
  <mergeCells count="600">
    <mergeCell ref="L68:O68"/>
    <mergeCell ref="O70:O71"/>
    <mergeCell ref="L51:L53"/>
    <mergeCell ref="M51:M53"/>
    <mergeCell ref="O54:O55"/>
    <mergeCell ref="L21:L23"/>
    <mergeCell ref="M21:M23"/>
    <mergeCell ref="O24:O25"/>
    <mergeCell ref="L38:O38"/>
    <mergeCell ref="O48:O50"/>
    <mergeCell ref="O114:O115"/>
    <mergeCell ref="L81:L83"/>
    <mergeCell ref="M81:M83"/>
    <mergeCell ref="A585:B585"/>
    <mergeCell ref="K585:K588"/>
    <mergeCell ref="A586:B586"/>
    <mergeCell ref="A587:B591"/>
    <mergeCell ref="O588:O590"/>
    <mergeCell ref="O84:O85"/>
    <mergeCell ref="D589:E589"/>
    <mergeCell ref="L591:L593"/>
    <mergeCell ref="M591:M593"/>
    <mergeCell ref="A579:B579"/>
    <mergeCell ref="A580:B580"/>
    <mergeCell ref="C580:C583"/>
    <mergeCell ref="F580:G580"/>
    <mergeCell ref="O580:O581"/>
    <mergeCell ref="A581:B581"/>
    <mergeCell ref="A582:B582"/>
    <mergeCell ref="A583:B583"/>
    <mergeCell ref="O583:O585"/>
    <mergeCell ref="A584:B584"/>
    <mergeCell ref="A564:B564"/>
    <mergeCell ref="A565:B565"/>
    <mergeCell ref="A566:B566"/>
    <mergeCell ref="L561:L563"/>
    <mergeCell ref="B576:C576"/>
    <mergeCell ref="A578:B578"/>
    <mergeCell ref="D578:E578"/>
    <mergeCell ref="F578:G578"/>
    <mergeCell ref="H578:K578"/>
    <mergeCell ref="L578:O578"/>
    <mergeCell ref="M561:M563"/>
    <mergeCell ref="O564:O565"/>
    <mergeCell ref="A555:B555"/>
    <mergeCell ref="K555:K558"/>
    <mergeCell ref="A556:B556"/>
    <mergeCell ref="A557:B561"/>
    <mergeCell ref="O558:O560"/>
    <mergeCell ref="D559:E559"/>
    <mergeCell ref="A562:B562"/>
    <mergeCell ref="A563:B563"/>
    <mergeCell ref="A549:B549"/>
    <mergeCell ref="A550:B550"/>
    <mergeCell ref="C550:C553"/>
    <mergeCell ref="F550:G550"/>
    <mergeCell ref="O550:O551"/>
    <mergeCell ref="A551:B551"/>
    <mergeCell ref="A552:B552"/>
    <mergeCell ref="A553:B553"/>
    <mergeCell ref="O553:O555"/>
    <mergeCell ref="A554:B554"/>
    <mergeCell ref="A534:B534"/>
    <mergeCell ref="A535:B535"/>
    <mergeCell ref="A536:B536"/>
    <mergeCell ref="L531:L533"/>
    <mergeCell ref="B546:C546"/>
    <mergeCell ref="A548:B548"/>
    <mergeCell ref="D548:E548"/>
    <mergeCell ref="F548:G548"/>
    <mergeCell ref="H548:K548"/>
    <mergeCell ref="L548:O548"/>
    <mergeCell ref="M531:M533"/>
    <mergeCell ref="O534:O535"/>
    <mergeCell ref="A525:B525"/>
    <mergeCell ref="K525:K528"/>
    <mergeCell ref="A526:B526"/>
    <mergeCell ref="A527:B531"/>
    <mergeCell ref="O528:O530"/>
    <mergeCell ref="D529:E529"/>
    <mergeCell ref="A532:B532"/>
    <mergeCell ref="A533:B533"/>
    <mergeCell ref="A519:B519"/>
    <mergeCell ref="A520:B520"/>
    <mergeCell ref="C520:C523"/>
    <mergeCell ref="F520:G520"/>
    <mergeCell ref="O520:O521"/>
    <mergeCell ref="A521:B521"/>
    <mergeCell ref="A522:B522"/>
    <mergeCell ref="A523:B523"/>
    <mergeCell ref="O523:O525"/>
    <mergeCell ref="A524:B524"/>
    <mergeCell ref="A504:B504"/>
    <mergeCell ref="A505:B505"/>
    <mergeCell ref="A506:B506"/>
    <mergeCell ref="L501:L503"/>
    <mergeCell ref="B516:C516"/>
    <mergeCell ref="A518:B518"/>
    <mergeCell ref="D518:E518"/>
    <mergeCell ref="F518:G518"/>
    <mergeCell ref="H518:K518"/>
    <mergeCell ref="L518:O518"/>
    <mergeCell ref="M501:M503"/>
    <mergeCell ref="O504:O505"/>
    <mergeCell ref="A495:B495"/>
    <mergeCell ref="K495:K498"/>
    <mergeCell ref="A496:B496"/>
    <mergeCell ref="A497:B501"/>
    <mergeCell ref="O498:O500"/>
    <mergeCell ref="D499:E499"/>
    <mergeCell ref="A502:B502"/>
    <mergeCell ref="A503:B503"/>
    <mergeCell ref="A489:B489"/>
    <mergeCell ref="A490:B490"/>
    <mergeCell ref="C490:C493"/>
    <mergeCell ref="F490:G490"/>
    <mergeCell ref="O490:O491"/>
    <mergeCell ref="A491:B491"/>
    <mergeCell ref="A492:B492"/>
    <mergeCell ref="A493:B493"/>
    <mergeCell ref="O493:O495"/>
    <mergeCell ref="A494:B494"/>
    <mergeCell ref="A474:B474"/>
    <mergeCell ref="A475:B475"/>
    <mergeCell ref="A476:B476"/>
    <mergeCell ref="L471:L473"/>
    <mergeCell ref="B486:C486"/>
    <mergeCell ref="A488:B488"/>
    <mergeCell ref="D488:E488"/>
    <mergeCell ref="F488:G488"/>
    <mergeCell ref="H488:K488"/>
    <mergeCell ref="L488:O488"/>
    <mergeCell ref="M471:M473"/>
    <mergeCell ref="O474:O475"/>
    <mergeCell ref="A465:B465"/>
    <mergeCell ref="K465:K468"/>
    <mergeCell ref="A466:B466"/>
    <mergeCell ref="A467:B471"/>
    <mergeCell ref="O468:O470"/>
    <mergeCell ref="D469:E469"/>
    <mergeCell ref="A472:B472"/>
    <mergeCell ref="A473:B473"/>
    <mergeCell ref="A459:B459"/>
    <mergeCell ref="A460:B460"/>
    <mergeCell ref="C460:C463"/>
    <mergeCell ref="F460:G460"/>
    <mergeCell ref="O460:O461"/>
    <mergeCell ref="A461:B461"/>
    <mergeCell ref="A462:B462"/>
    <mergeCell ref="A463:B463"/>
    <mergeCell ref="O463:O465"/>
    <mergeCell ref="A464:B464"/>
    <mergeCell ref="A444:B444"/>
    <mergeCell ref="A445:B445"/>
    <mergeCell ref="A446:B446"/>
    <mergeCell ref="L441:L443"/>
    <mergeCell ref="B456:C456"/>
    <mergeCell ref="A458:B458"/>
    <mergeCell ref="D458:E458"/>
    <mergeCell ref="F458:G458"/>
    <mergeCell ref="H458:K458"/>
    <mergeCell ref="L458:O458"/>
    <mergeCell ref="M441:M443"/>
    <mergeCell ref="O444:O445"/>
    <mergeCell ref="A435:B435"/>
    <mergeCell ref="K435:K438"/>
    <mergeCell ref="A436:B436"/>
    <mergeCell ref="A437:B441"/>
    <mergeCell ref="O438:O440"/>
    <mergeCell ref="D439:E439"/>
    <mergeCell ref="A442:B442"/>
    <mergeCell ref="A443:B443"/>
    <mergeCell ref="A429:B429"/>
    <mergeCell ref="A430:B430"/>
    <mergeCell ref="C430:C433"/>
    <mergeCell ref="F430:G430"/>
    <mergeCell ref="O430:O431"/>
    <mergeCell ref="A431:B431"/>
    <mergeCell ref="A432:B432"/>
    <mergeCell ref="A433:B433"/>
    <mergeCell ref="O433:O435"/>
    <mergeCell ref="A434:B434"/>
    <mergeCell ref="A414:B414"/>
    <mergeCell ref="A415:B415"/>
    <mergeCell ref="A416:B416"/>
    <mergeCell ref="L411:L413"/>
    <mergeCell ref="B426:C426"/>
    <mergeCell ref="A428:B428"/>
    <mergeCell ref="D428:E428"/>
    <mergeCell ref="F428:G428"/>
    <mergeCell ref="H428:K428"/>
    <mergeCell ref="L428:O428"/>
    <mergeCell ref="M411:M413"/>
    <mergeCell ref="O414:O415"/>
    <mergeCell ref="A405:B405"/>
    <mergeCell ref="K405:K408"/>
    <mergeCell ref="A406:B406"/>
    <mergeCell ref="A407:B411"/>
    <mergeCell ref="O408:O410"/>
    <mergeCell ref="D409:E409"/>
    <mergeCell ref="A412:B412"/>
    <mergeCell ref="A413:B413"/>
    <mergeCell ref="A399:B399"/>
    <mergeCell ref="A400:B400"/>
    <mergeCell ref="C400:C403"/>
    <mergeCell ref="F400:G400"/>
    <mergeCell ref="O400:O401"/>
    <mergeCell ref="A401:B401"/>
    <mergeCell ref="A402:B402"/>
    <mergeCell ref="A403:B403"/>
    <mergeCell ref="O403:O405"/>
    <mergeCell ref="A404:B404"/>
    <mergeCell ref="A384:B384"/>
    <mergeCell ref="A385:B385"/>
    <mergeCell ref="A386:B386"/>
    <mergeCell ref="L381:L383"/>
    <mergeCell ref="B396:C396"/>
    <mergeCell ref="A398:B398"/>
    <mergeCell ref="D398:E398"/>
    <mergeCell ref="F398:G398"/>
    <mergeCell ref="H398:K398"/>
    <mergeCell ref="L398:O398"/>
    <mergeCell ref="M381:M383"/>
    <mergeCell ref="O384:O385"/>
    <mergeCell ref="A375:B375"/>
    <mergeCell ref="K375:K378"/>
    <mergeCell ref="A376:B376"/>
    <mergeCell ref="A377:B381"/>
    <mergeCell ref="O378:O380"/>
    <mergeCell ref="D379:E379"/>
    <mergeCell ref="A382:B382"/>
    <mergeCell ref="A383:B383"/>
    <mergeCell ref="A369:B369"/>
    <mergeCell ref="A370:B370"/>
    <mergeCell ref="C370:C373"/>
    <mergeCell ref="F370:G370"/>
    <mergeCell ref="O370:O371"/>
    <mergeCell ref="A371:B371"/>
    <mergeCell ref="A372:B372"/>
    <mergeCell ref="A373:B373"/>
    <mergeCell ref="O373:O375"/>
    <mergeCell ref="A374:B374"/>
    <mergeCell ref="A354:B354"/>
    <mergeCell ref="A355:B355"/>
    <mergeCell ref="A356:B356"/>
    <mergeCell ref="L351:L353"/>
    <mergeCell ref="B366:C366"/>
    <mergeCell ref="A368:B368"/>
    <mergeCell ref="D368:E368"/>
    <mergeCell ref="F368:G368"/>
    <mergeCell ref="H368:K368"/>
    <mergeCell ref="L368:O368"/>
    <mergeCell ref="M351:M353"/>
    <mergeCell ref="O354:O355"/>
    <mergeCell ref="A345:B345"/>
    <mergeCell ref="K345:K348"/>
    <mergeCell ref="A346:B346"/>
    <mergeCell ref="A347:B351"/>
    <mergeCell ref="O348:O350"/>
    <mergeCell ref="D349:E349"/>
    <mergeCell ref="A352:B352"/>
    <mergeCell ref="A353:B353"/>
    <mergeCell ref="A339:B339"/>
    <mergeCell ref="A340:B340"/>
    <mergeCell ref="C340:C343"/>
    <mergeCell ref="F340:G340"/>
    <mergeCell ref="O340:O341"/>
    <mergeCell ref="A341:B341"/>
    <mergeCell ref="A342:B342"/>
    <mergeCell ref="A343:B343"/>
    <mergeCell ref="O343:O345"/>
    <mergeCell ref="A344:B344"/>
    <mergeCell ref="A324:B324"/>
    <mergeCell ref="A325:B325"/>
    <mergeCell ref="A326:B326"/>
    <mergeCell ref="L321:L323"/>
    <mergeCell ref="B336:C336"/>
    <mergeCell ref="A338:B338"/>
    <mergeCell ref="D338:E338"/>
    <mergeCell ref="F338:G338"/>
    <mergeCell ref="H338:K338"/>
    <mergeCell ref="L338:O338"/>
    <mergeCell ref="M321:M323"/>
    <mergeCell ref="O324:O325"/>
    <mergeCell ref="A315:B315"/>
    <mergeCell ref="K315:K318"/>
    <mergeCell ref="A316:B316"/>
    <mergeCell ref="A317:B321"/>
    <mergeCell ref="O318:O320"/>
    <mergeCell ref="D319:E319"/>
    <mergeCell ref="A322:B322"/>
    <mergeCell ref="A323:B323"/>
    <mergeCell ref="A309:B309"/>
    <mergeCell ref="A310:B310"/>
    <mergeCell ref="C310:C313"/>
    <mergeCell ref="F310:G310"/>
    <mergeCell ref="O310:O311"/>
    <mergeCell ref="A311:B311"/>
    <mergeCell ref="A312:B312"/>
    <mergeCell ref="A313:B313"/>
    <mergeCell ref="O313:O315"/>
    <mergeCell ref="A314:B314"/>
    <mergeCell ref="A294:B294"/>
    <mergeCell ref="A295:B295"/>
    <mergeCell ref="A296:B296"/>
    <mergeCell ref="L291:L293"/>
    <mergeCell ref="B306:C306"/>
    <mergeCell ref="A308:B308"/>
    <mergeCell ref="D308:E308"/>
    <mergeCell ref="F308:G308"/>
    <mergeCell ref="H308:K308"/>
    <mergeCell ref="L308:O308"/>
    <mergeCell ref="M291:M293"/>
    <mergeCell ref="O294:O295"/>
    <mergeCell ref="A285:B285"/>
    <mergeCell ref="K285:K288"/>
    <mergeCell ref="A286:B286"/>
    <mergeCell ref="A287:B291"/>
    <mergeCell ref="O288:O290"/>
    <mergeCell ref="D289:E289"/>
    <mergeCell ref="A292:B292"/>
    <mergeCell ref="A293:B293"/>
    <mergeCell ref="A279:B279"/>
    <mergeCell ref="A280:B280"/>
    <mergeCell ref="C280:C283"/>
    <mergeCell ref="F280:G280"/>
    <mergeCell ref="O280:O281"/>
    <mergeCell ref="A281:B281"/>
    <mergeCell ref="A282:B282"/>
    <mergeCell ref="A283:B283"/>
    <mergeCell ref="O283:O285"/>
    <mergeCell ref="A284:B284"/>
    <mergeCell ref="A264:B264"/>
    <mergeCell ref="A265:B265"/>
    <mergeCell ref="A266:B266"/>
    <mergeCell ref="L261:L263"/>
    <mergeCell ref="B276:C276"/>
    <mergeCell ref="A278:B278"/>
    <mergeCell ref="D278:E278"/>
    <mergeCell ref="F278:G278"/>
    <mergeCell ref="H278:K278"/>
    <mergeCell ref="L278:O278"/>
    <mergeCell ref="M261:M263"/>
    <mergeCell ref="O264:O265"/>
    <mergeCell ref="A255:B255"/>
    <mergeCell ref="K255:K258"/>
    <mergeCell ref="A256:B256"/>
    <mergeCell ref="A257:B261"/>
    <mergeCell ref="O258:O260"/>
    <mergeCell ref="D259:E259"/>
    <mergeCell ref="A262:B262"/>
    <mergeCell ref="A263:B263"/>
    <mergeCell ref="A249:B249"/>
    <mergeCell ref="A250:B250"/>
    <mergeCell ref="C250:C253"/>
    <mergeCell ref="F250:G250"/>
    <mergeCell ref="O250:O251"/>
    <mergeCell ref="A251:B251"/>
    <mergeCell ref="A252:B252"/>
    <mergeCell ref="A253:B253"/>
    <mergeCell ref="O253:O255"/>
    <mergeCell ref="A254:B254"/>
    <mergeCell ref="A234:B234"/>
    <mergeCell ref="A235:B235"/>
    <mergeCell ref="A236:B236"/>
    <mergeCell ref="L231:L233"/>
    <mergeCell ref="B246:C246"/>
    <mergeCell ref="A248:B248"/>
    <mergeCell ref="D248:E248"/>
    <mergeCell ref="F248:G248"/>
    <mergeCell ref="H248:K248"/>
    <mergeCell ref="L248:O248"/>
    <mergeCell ref="M231:M233"/>
    <mergeCell ref="O234:O235"/>
    <mergeCell ref="A225:B225"/>
    <mergeCell ref="K225:K228"/>
    <mergeCell ref="A226:B226"/>
    <mergeCell ref="A227:B231"/>
    <mergeCell ref="O228:O230"/>
    <mergeCell ref="D229:E229"/>
    <mergeCell ref="A232:B232"/>
    <mergeCell ref="A233:B233"/>
    <mergeCell ref="A219:B219"/>
    <mergeCell ref="A220:B220"/>
    <mergeCell ref="C220:C223"/>
    <mergeCell ref="F220:G220"/>
    <mergeCell ref="O220:O221"/>
    <mergeCell ref="A221:B221"/>
    <mergeCell ref="A222:B222"/>
    <mergeCell ref="A223:B223"/>
    <mergeCell ref="O223:O225"/>
    <mergeCell ref="A224:B224"/>
    <mergeCell ref="A204:B204"/>
    <mergeCell ref="A205:B205"/>
    <mergeCell ref="A206:B206"/>
    <mergeCell ref="L201:L203"/>
    <mergeCell ref="B216:C216"/>
    <mergeCell ref="A218:B218"/>
    <mergeCell ref="D218:E218"/>
    <mergeCell ref="F218:G218"/>
    <mergeCell ref="H218:K218"/>
    <mergeCell ref="L218:O218"/>
    <mergeCell ref="M201:M203"/>
    <mergeCell ref="O204:O205"/>
    <mergeCell ref="A195:B195"/>
    <mergeCell ref="K195:K198"/>
    <mergeCell ref="A196:B196"/>
    <mergeCell ref="A197:B201"/>
    <mergeCell ref="O198:O200"/>
    <mergeCell ref="D199:E199"/>
    <mergeCell ref="A202:B202"/>
    <mergeCell ref="A203:B203"/>
    <mergeCell ref="A189:B189"/>
    <mergeCell ref="A190:B190"/>
    <mergeCell ref="C190:C193"/>
    <mergeCell ref="F190:G190"/>
    <mergeCell ref="O190:O191"/>
    <mergeCell ref="A191:B191"/>
    <mergeCell ref="A192:B192"/>
    <mergeCell ref="A193:B193"/>
    <mergeCell ref="O193:O195"/>
    <mergeCell ref="A194:B194"/>
    <mergeCell ref="A174:B174"/>
    <mergeCell ref="A175:B175"/>
    <mergeCell ref="A176:B176"/>
    <mergeCell ref="L171:L173"/>
    <mergeCell ref="B186:C186"/>
    <mergeCell ref="A188:B188"/>
    <mergeCell ref="D188:E188"/>
    <mergeCell ref="F188:G188"/>
    <mergeCell ref="H188:K188"/>
    <mergeCell ref="L188:O188"/>
    <mergeCell ref="M171:M173"/>
    <mergeCell ref="O174:O175"/>
    <mergeCell ref="A165:B165"/>
    <mergeCell ref="K165:K168"/>
    <mergeCell ref="A166:B166"/>
    <mergeCell ref="A167:B171"/>
    <mergeCell ref="O168:O170"/>
    <mergeCell ref="D169:E169"/>
    <mergeCell ref="A172:B172"/>
    <mergeCell ref="A173:B173"/>
    <mergeCell ref="A159:B159"/>
    <mergeCell ref="A160:B160"/>
    <mergeCell ref="C160:C163"/>
    <mergeCell ref="F160:G160"/>
    <mergeCell ref="O160:O161"/>
    <mergeCell ref="A161:B161"/>
    <mergeCell ref="A162:B162"/>
    <mergeCell ref="A163:B163"/>
    <mergeCell ref="O163:O165"/>
    <mergeCell ref="A164:B164"/>
    <mergeCell ref="B156:C156"/>
    <mergeCell ref="A158:B158"/>
    <mergeCell ref="D158:E158"/>
    <mergeCell ref="F158:G158"/>
    <mergeCell ref="H158:K158"/>
    <mergeCell ref="L158:O158"/>
    <mergeCell ref="A142:B142"/>
    <mergeCell ref="A143:B143"/>
    <mergeCell ref="A144:B144"/>
    <mergeCell ref="A145:B145"/>
    <mergeCell ref="A146:B146"/>
    <mergeCell ref="O144:O145"/>
    <mergeCell ref="L141:L143"/>
    <mergeCell ref="M141:M143"/>
    <mergeCell ref="A135:B135"/>
    <mergeCell ref="K135:K138"/>
    <mergeCell ref="A136:B136"/>
    <mergeCell ref="A137:B141"/>
    <mergeCell ref="O138:O140"/>
    <mergeCell ref="D139:E139"/>
    <mergeCell ref="A129:B129"/>
    <mergeCell ref="A130:B130"/>
    <mergeCell ref="C130:C133"/>
    <mergeCell ref="F130:G130"/>
    <mergeCell ref="O130:O131"/>
    <mergeCell ref="A131:B131"/>
    <mergeCell ref="A132:B132"/>
    <mergeCell ref="A133:B133"/>
    <mergeCell ref="O133:O135"/>
    <mergeCell ref="A134:B134"/>
    <mergeCell ref="A114:B114"/>
    <mergeCell ref="A115:B115"/>
    <mergeCell ref="A116:B116"/>
    <mergeCell ref="O594:O595"/>
    <mergeCell ref="B126:C126"/>
    <mergeCell ref="A128:B128"/>
    <mergeCell ref="D128:E128"/>
    <mergeCell ref="F128:G128"/>
    <mergeCell ref="H128:K128"/>
    <mergeCell ref="L128:O128"/>
    <mergeCell ref="A105:B105"/>
    <mergeCell ref="K105:K108"/>
    <mergeCell ref="A106:B106"/>
    <mergeCell ref="A107:B111"/>
    <mergeCell ref="O108:O110"/>
    <mergeCell ref="D109:E109"/>
    <mergeCell ref="L111:L113"/>
    <mergeCell ref="M111:M113"/>
    <mergeCell ref="A112:B112"/>
    <mergeCell ref="A113:B113"/>
    <mergeCell ref="A99:B99"/>
    <mergeCell ref="A100:B100"/>
    <mergeCell ref="C100:C103"/>
    <mergeCell ref="F100:G100"/>
    <mergeCell ref="O100:O101"/>
    <mergeCell ref="A101:B101"/>
    <mergeCell ref="A102:B102"/>
    <mergeCell ref="A103:B103"/>
    <mergeCell ref="O103:O105"/>
    <mergeCell ref="A104:B104"/>
    <mergeCell ref="O73:O75"/>
    <mergeCell ref="A82:B82"/>
    <mergeCell ref="B96:C96"/>
    <mergeCell ref="A98:B98"/>
    <mergeCell ref="D98:E98"/>
    <mergeCell ref="F98:G98"/>
    <mergeCell ref="H98:K98"/>
    <mergeCell ref="L98:O98"/>
    <mergeCell ref="A85:B85"/>
    <mergeCell ref="A86:B86"/>
    <mergeCell ref="A83:B83"/>
    <mergeCell ref="A84:B84"/>
    <mergeCell ref="B66:C66"/>
    <mergeCell ref="A68:B68"/>
    <mergeCell ref="D68:E68"/>
    <mergeCell ref="F68:G68"/>
    <mergeCell ref="A72:B72"/>
    <mergeCell ref="H68:K68"/>
    <mergeCell ref="A74:B74"/>
    <mergeCell ref="A75:B75"/>
    <mergeCell ref="A76:B76"/>
    <mergeCell ref="K75:K78"/>
    <mergeCell ref="A77:B81"/>
    <mergeCell ref="A73:B73"/>
    <mergeCell ref="A55:B55"/>
    <mergeCell ref="A56:B56"/>
    <mergeCell ref="A45:B45"/>
    <mergeCell ref="O78:O80"/>
    <mergeCell ref="D79:E79"/>
    <mergeCell ref="A71:B71"/>
    <mergeCell ref="A69:B69"/>
    <mergeCell ref="A70:B70"/>
    <mergeCell ref="C70:C73"/>
    <mergeCell ref="F70:G70"/>
    <mergeCell ref="A40:B40"/>
    <mergeCell ref="C40:C43"/>
    <mergeCell ref="F40:G40"/>
    <mergeCell ref="O40:O41"/>
    <mergeCell ref="O43:O45"/>
    <mergeCell ref="A44:B44"/>
    <mergeCell ref="B36:C36"/>
    <mergeCell ref="A38:B38"/>
    <mergeCell ref="D38:E38"/>
    <mergeCell ref="F38:G38"/>
    <mergeCell ref="H38:K38"/>
    <mergeCell ref="K45:K48"/>
    <mergeCell ref="A46:B46"/>
    <mergeCell ref="A47:B51"/>
    <mergeCell ref="D49:E49"/>
    <mergeCell ref="A39:B39"/>
    <mergeCell ref="L8:O8"/>
    <mergeCell ref="A8:B8"/>
    <mergeCell ref="A9:B9"/>
    <mergeCell ref="A10:B10"/>
    <mergeCell ref="A11:B11"/>
    <mergeCell ref="O10:O11"/>
    <mergeCell ref="F10:G10"/>
    <mergeCell ref="H8:K8"/>
    <mergeCell ref="B6:C6"/>
    <mergeCell ref="A14:B14"/>
    <mergeCell ref="A15:B15"/>
    <mergeCell ref="A16:B16"/>
    <mergeCell ref="C10:C13"/>
    <mergeCell ref="A25:B25"/>
    <mergeCell ref="A22:B22"/>
    <mergeCell ref="A23:B23"/>
    <mergeCell ref="A24:B24"/>
    <mergeCell ref="A12:B12"/>
    <mergeCell ref="A596:B596"/>
    <mergeCell ref="O13:O15"/>
    <mergeCell ref="O18:O20"/>
    <mergeCell ref="A592:B592"/>
    <mergeCell ref="A593:B593"/>
    <mergeCell ref="A594:B594"/>
    <mergeCell ref="A26:B26"/>
    <mergeCell ref="A17:B21"/>
    <mergeCell ref="A41:B41"/>
    <mergeCell ref="A42:B42"/>
    <mergeCell ref="A595:B595"/>
    <mergeCell ref="D19:E19"/>
    <mergeCell ref="A13:B13"/>
    <mergeCell ref="K15:K18"/>
    <mergeCell ref="D8:E8"/>
    <mergeCell ref="F8:G8"/>
    <mergeCell ref="A43:B43"/>
    <mergeCell ref="A52:B52"/>
    <mergeCell ref="A53:B53"/>
    <mergeCell ref="A54:B54"/>
  </mergeCells>
  <conditionalFormatting sqref="O112:O120 O232:O240 O262:O270 O292:O300 O322:O330 O352:O360 O382:O390 O412:O420 O442:O450 O472:O480 O502:O510 O532:O540 O562:O570 O592:O600 G233 G231 G263 G261 G293 G291 G323 G321 G353 G351 G383 G381 G413 G411 G441 G443 G473 G471 G503 G501 G533 G531 G563 G561 G593 G591 L15:M17 L45:M47 O48:O50 O43:O45 O142:O150 O172:O180 O202:O210 O82:O90 O52:O60 G595 O22:O30 O18:O20 G565 G535 G505 G475 G445 G415 G385 G355 G325 G295 G265 G235 G205 G175 G145 G115 G85 G55 G25">
    <cfRule type="cellIs" priority="257" dxfId="143" operator="equal" stopIfTrue="1">
      <formula>0</formula>
    </cfRule>
  </conditionalFormatting>
  <conditionalFormatting sqref="O78:O80 O73:O75">
    <cfRule type="cellIs" priority="148" dxfId="143" operator="equal" stopIfTrue="1">
      <formula>0</formula>
    </cfRule>
  </conditionalFormatting>
  <conditionalFormatting sqref="O108:O110">
    <cfRule type="cellIs" priority="147" dxfId="143" operator="equal" stopIfTrue="1">
      <formula>0</formula>
    </cfRule>
  </conditionalFormatting>
  <conditionalFormatting sqref="L81:M83">
    <cfRule type="cellIs" priority="146" dxfId="143" operator="equal" stopIfTrue="1">
      <formula>0</formula>
    </cfRule>
  </conditionalFormatting>
  <conditionalFormatting sqref="L51:M53">
    <cfRule type="cellIs" priority="145" dxfId="143" operator="equal" stopIfTrue="1">
      <formula>0</formula>
    </cfRule>
  </conditionalFormatting>
  <conditionalFormatting sqref="O48:O50">
    <cfRule type="cellIs" priority="144" dxfId="143" operator="equal" stopIfTrue="1">
      <formula>"# of children that complete/maintain"</formula>
    </cfRule>
  </conditionalFormatting>
  <conditionalFormatting sqref="L21:M23">
    <cfRule type="cellIs" priority="143" dxfId="143" operator="equal" stopIfTrue="1">
      <formula>0</formula>
    </cfRule>
  </conditionalFormatting>
  <conditionalFormatting sqref="O18:O20">
    <cfRule type="cellIs" priority="142" dxfId="143" operator="equal" stopIfTrue="1">
      <formula>"# of children that complete/maintain"</formula>
    </cfRule>
  </conditionalFormatting>
  <conditionalFormatting sqref="O78:O80">
    <cfRule type="cellIs" priority="141" dxfId="143" operator="equal" stopIfTrue="1">
      <formula>0</formula>
    </cfRule>
  </conditionalFormatting>
  <conditionalFormatting sqref="O78:O80">
    <cfRule type="cellIs" priority="140" dxfId="143" operator="equal" stopIfTrue="1">
      <formula>"# of children that complete/maintain"</formula>
    </cfRule>
  </conditionalFormatting>
  <conditionalFormatting sqref="O108:O110">
    <cfRule type="cellIs" priority="139" dxfId="143" operator="equal" stopIfTrue="1">
      <formula>0</formula>
    </cfRule>
  </conditionalFormatting>
  <conditionalFormatting sqref="O108:O110">
    <cfRule type="cellIs" priority="138" dxfId="143" operator="equal" stopIfTrue="1">
      <formula>"# of children that complete/maintain"</formula>
    </cfRule>
  </conditionalFormatting>
  <conditionalFormatting sqref="O138:O140">
    <cfRule type="cellIs" priority="137" dxfId="143" operator="equal" stopIfTrue="1">
      <formula>0</formula>
    </cfRule>
  </conditionalFormatting>
  <conditionalFormatting sqref="O138:O140">
    <cfRule type="cellIs" priority="136" dxfId="143" operator="equal" stopIfTrue="1">
      <formula>"# of children that complete/maintain"</formula>
    </cfRule>
  </conditionalFormatting>
  <conditionalFormatting sqref="O168:O170">
    <cfRule type="cellIs" priority="135" dxfId="143" operator="equal" stopIfTrue="1">
      <formula>0</formula>
    </cfRule>
  </conditionalFormatting>
  <conditionalFormatting sqref="O168:O170">
    <cfRule type="cellIs" priority="134" dxfId="143" operator="equal" stopIfTrue="1">
      <formula>"# of children that complete/maintain"</formula>
    </cfRule>
  </conditionalFormatting>
  <conditionalFormatting sqref="O198:O200">
    <cfRule type="cellIs" priority="133" dxfId="143" operator="equal" stopIfTrue="1">
      <formula>0</formula>
    </cfRule>
  </conditionalFormatting>
  <conditionalFormatting sqref="O198:O200">
    <cfRule type="cellIs" priority="132" dxfId="143" operator="equal" stopIfTrue="1">
      <formula>"# of children that complete/maintain"</formula>
    </cfRule>
  </conditionalFormatting>
  <conditionalFormatting sqref="O228:O230">
    <cfRule type="cellIs" priority="131" dxfId="143" operator="equal" stopIfTrue="1">
      <formula>0</formula>
    </cfRule>
  </conditionalFormatting>
  <conditionalFormatting sqref="O228:O230">
    <cfRule type="cellIs" priority="130" dxfId="143" operator="equal" stopIfTrue="1">
      <formula>"# of children that complete/maintain"</formula>
    </cfRule>
  </conditionalFormatting>
  <conditionalFormatting sqref="O258:O260">
    <cfRule type="cellIs" priority="129" dxfId="143" operator="equal" stopIfTrue="1">
      <formula>0</formula>
    </cfRule>
  </conditionalFormatting>
  <conditionalFormatting sqref="O258:O260">
    <cfRule type="cellIs" priority="128" dxfId="143" operator="equal" stopIfTrue="1">
      <formula>"# of children that complete/maintain"</formula>
    </cfRule>
  </conditionalFormatting>
  <conditionalFormatting sqref="O288:O290">
    <cfRule type="cellIs" priority="127" dxfId="143" operator="equal" stopIfTrue="1">
      <formula>0</formula>
    </cfRule>
  </conditionalFormatting>
  <conditionalFormatting sqref="O288:O290">
    <cfRule type="cellIs" priority="126" dxfId="143" operator="equal" stopIfTrue="1">
      <formula>"# of children that complete/maintain"</formula>
    </cfRule>
  </conditionalFormatting>
  <conditionalFormatting sqref="O318:O320">
    <cfRule type="cellIs" priority="125" dxfId="143" operator="equal" stopIfTrue="1">
      <formula>0</formula>
    </cfRule>
  </conditionalFormatting>
  <conditionalFormatting sqref="O318:O320">
    <cfRule type="cellIs" priority="124" dxfId="143" operator="equal" stopIfTrue="1">
      <formula>"# of children that complete/maintain"</formula>
    </cfRule>
  </conditionalFormatting>
  <conditionalFormatting sqref="O348:O350">
    <cfRule type="cellIs" priority="123" dxfId="143" operator="equal" stopIfTrue="1">
      <formula>0</formula>
    </cfRule>
  </conditionalFormatting>
  <conditionalFormatting sqref="O348:O350">
    <cfRule type="cellIs" priority="122" dxfId="143" operator="equal" stopIfTrue="1">
      <formula>"# of children that complete/maintain"</formula>
    </cfRule>
  </conditionalFormatting>
  <conditionalFormatting sqref="O378:O380">
    <cfRule type="cellIs" priority="121" dxfId="143" operator="equal" stopIfTrue="1">
      <formula>0</formula>
    </cfRule>
  </conditionalFormatting>
  <conditionalFormatting sqref="O378:O380">
    <cfRule type="cellIs" priority="120" dxfId="143" operator="equal" stopIfTrue="1">
      <formula>"# of children that complete/maintain"</formula>
    </cfRule>
  </conditionalFormatting>
  <conditionalFormatting sqref="O408:O410">
    <cfRule type="cellIs" priority="119" dxfId="143" operator="equal" stopIfTrue="1">
      <formula>0</formula>
    </cfRule>
  </conditionalFormatting>
  <conditionalFormatting sqref="O408:O410">
    <cfRule type="cellIs" priority="118" dxfId="143" operator="equal" stopIfTrue="1">
      <formula>"# of children that complete/maintain"</formula>
    </cfRule>
  </conditionalFormatting>
  <conditionalFormatting sqref="O438:O440">
    <cfRule type="cellIs" priority="117" dxfId="143" operator="equal" stopIfTrue="1">
      <formula>0</formula>
    </cfRule>
  </conditionalFormatting>
  <conditionalFormatting sqref="O438:O440">
    <cfRule type="cellIs" priority="116" dxfId="143" operator="equal" stopIfTrue="1">
      <formula>"# of children that complete/maintain"</formula>
    </cfRule>
  </conditionalFormatting>
  <conditionalFormatting sqref="O468:O470">
    <cfRule type="cellIs" priority="115" dxfId="143" operator="equal" stopIfTrue="1">
      <formula>0</formula>
    </cfRule>
  </conditionalFormatting>
  <conditionalFormatting sqref="O468:O470">
    <cfRule type="cellIs" priority="114" dxfId="143" operator="equal" stopIfTrue="1">
      <formula>"# of children that complete/maintain"</formula>
    </cfRule>
  </conditionalFormatting>
  <conditionalFormatting sqref="O498:O500">
    <cfRule type="cellIs" priority="113" dxfId="143" operator="equal" stopIfTrue="1">
      <formula>0</formula>
    </cfRule>
  </conditionalFormatting>
  <conditionalFormatting sqref="O498:O500">
    <cfRule type="cellIs" priority="112" dxfId="143" operator="equal" stopIfTrue="1">
      <formula>"# of children that complete/maintain"</formula>
    </cfRule>
  </conditionalFormatting>
  <conditionalFormatting sqref="O528:O530">
    <cfRule type="cellIs" priority="111" dxfId="143" operator="equal" stopIfTrue="1">
      <formula>0</formula>
    </cfRule>
  </conditionalFormatting>
  <conditionalFormatting sqref="O528:O530">
    <cfRule type="cellIs" priority="110" dxfId="143" operator="equal" stopIfTrue="1">
      <formula>"# of children that complete/maintain"</formula>
    </cfRule>
  </conditionalFormatting>
  <conditionalFormatting sqref="O558:O560">
    <cfRule type="cellIs" priority="109" dxfId="143" operator="equal" stopIfTrue="1">
      <formula>0</formula>
    </cfRule>
  </conditionalFormatting>
  <conditionalFormatting sqref="O558:O560">
    <cfRule type="cellIs" priority="108" dxfId="143" operator="equal" stopIfTrue="1">
      <formula>"# of children that complete/maintain"</formula>
    </cfRule>
  </conditionalFormatting>
  <conditionalFormatting sqref="O588:O590">
    <cfRule type="cellIs" priority="107" dxfId="143" operator="equal" stopIfTrue="1">
      <formula>0</formula>
    </cfRule>
  </conditionalFormatting>
  <conditionalFormatting sqref="O588:O590">
    <cfRule type="cellIs" priority="106" dxfId="143" operator="equal" stopIfTrue="1">
      <formula>"# of children that complete/maintain"</formula>
    </cfRule>
  </conditionalFormatting>
  <conditionalFormatting sqref="L111:M113">
    <cfRule type="cellIs" priority="105" dxfId="143" operator="equal" stopIfTrue="1">
      <formula>0</formula>
    </cfRule>
  </conditionalFormatting>
  <conditionalFormatting sqref="L141:M143">
    <cfRule type="cellIs" priority="104" dxfId="143" operator="equal" stopIfTrue="1">
      <formula>0</formula>
    </cfRule>
  </conditionalFormatting>
  <conditionalFormatting sqref="L171:M173">
    <cfRule type="cellIs" priority="103" dxfId="143" operator="equal" stopIfTrue="1">
      <formula>0</formula>
    </cfRule>
  </conditionalFormatting>
  <conditionalFormatting sqref="L201:M203">
    <cfRule type="cellIs" priority="102" dxfId="143" operator="equal" stopIfTrue="1">
      <formula>0</formula>
    </cfRule>
  </conditionalFormatting>
  <conditionalFormatting sqref="L231:M233">
    <cfRule type="cellIs" priority="101" dxfId="143" operator="equal" stopIfTrue="1">
      <formula>0</formula>
    </cfRule>
  </conditionalFormatting>
  <conditionalFormatting sqref="L261:M263">
    <cfRule type="cellIs" priority="100" dxfId="143" operator="equal" stopIfTrue="1">
      <formula>0</formula>
    </cfRule>
  </conditionalFormatting>
  <conditionalFormatting sqref="L291:M293">
    <cfRule type="cellIs" priority="99" dxfId="143" operator="equal" stopIfTrue="1">
      <formula>0</formula>
    </cfRule>
  </conditionalFormatting>
  <conditionalFormatting sqref="L321:M323">
    <cfRule type="cellIs" priority="98" dxfId="143" operator="equal" stopIfTrue="1">
      <formula>0</formula>
    </cfRule>
  </conditionalFormatting>
  <conditionalFormatting sqref="L351:M353">
    <cfRule type="cellIs" priority="97" dxfId="143" operator="equal" stopIfTrue="1">
      <formula>0</formula>
    </cfRule>
  </conditionalFormatting>
  <conditionalFormatting sqref="L381:M383">
    <cfRule type="cellIs" priority="96" dxfId="143" operator="equal" stopIfTrue="1">
      <formula>0</formula>
    </cfRule>
  </conditionalFormatting>
  <conditionalFormatting sqref="L411:M413">
    <cfRule type="cellIs" priority="95" dxfId="143" operator="equal" stopIfTrue="1">
      <formula>0</formula>
    </cfRule>
  </conditionalFormatting>
  <conditionalFormatting sqref="L441:M443">
    <cfRule type="cellIs" priority="94" dxfId="143" operator="equal" stopIfTrue="1">
      <formula>0</formula>
    </cfRule>
  </conditionalFormatting>
  <conditionalFormatting sqref="L471:M473">
    <cfRule type="cellIs" priority="93" dxfId="143" operator="equal" stopIfTrue="1">
      <formula>0</formula>
    </cfRule>
  </conditionalFormatting>
  <conditionalFormatting sqref="L501:M503">
    <cfRule type="cellIs" priority="92" dxfId="143" operator="equal" stopIfTrue="1">
      <formula>0</formula>
    </cfRule>
  </conditionalFormatting>
  <conditionalFormatting sqref="L531:M533">
    <cfRule type="cellIs" priority="91" dxfId="143" operator="equal" stopIfTrue="1">
      <formula>0</formula>
    </cfRule>
  </conditionalFormatting>
  <conditionalFormatting sqref="L561:M563">
    <cfRule type="cellIs" priority="90" dxfId="143" operator="equal" stopIfTrue="1">
      <formula>0</formula>
    </cfRule>
  </conditionalFormatting>
  <conditionalFormatting sqref="L591:M593">
    <cfRule type="cellIs" priority="89" dxfId="143" operator="equal" stopIfTrue="1">
      <formula>0</formula>
    </cfRule>
  </conditionalFormatting>
  <conditionalFormatting sqref="G25">
    <cfRule type="cellIs" priority="88" dxfId="143" operator="equal" stopIfTrue="1">
      <formula>"% of families that participate in parent education opportunities"</formula>
    </cfRule>
  </conditionalFormatting>
  <conditionalFormatting sqref="G595">
    <cfRule type="cellIs" priority="87" dxfId="143" operator="equal" stopIfTrue="1">
      <formula>"% of families that participate in parent education opportunities"</formula>
    </cfRule>
  </conditionalFormatting>
  <conditionalFormatting sqref="G565">
    <cfRule type="cellIs" priority="86" dxfId="143" operator="equal" stopIfTrue="1">
      <formula>"% of families that participate in parent education opportunities"</formula>
    </cfRule>
  </conditionalFormatting>
  <conditionalFormatting sqref="G535">
    <cfRule type="cellIs" priority="85" dxfId="143" operator="equal" stopIfTrue="1">
      <formula>"% of families that participate in parent education opportunities"</formula>
    </cfRule>
  </conditionalFormatting>
  <conditionalFormatting sqref="G505">
    <cfRule type="cellIs" priority="84" dxfId="143" operator="equal" stopIfTrue="1">
      <formula>"% of families that participate in parent education opportunities"</formula>
    </cfRule>
  </conditionalFormatting>
  <conditionalFormatting sqref="G475">
    <cfRule type="cellIs" priority="83" dxfId="143" operator="equal" stopIfTrue="1">
      <formula>"% of families that participate in parent education opportunities"</formula>
    </cfRule>
  </conditionalFormatting>
  <conditionalFormatting sqref="G445">
    <cfRule type="cellIs" priority="82" dxfId="143" operator="equal" stopIfTrue="1">
      <formula>"% of families that participate in parent education opportunities"</formula>
    </cfRule>
  </conditionalFormatting>
  <conditionalFormatting sqref="G415">
    <cfRule type="cellIs" priority="81" dxfId="143" operator="equal" stopIfTrue="1">
      <formula>"% of families that participate in parent education opportunities"</formula>
    </cfRule>
  </conditionalFormatting>
  <conditionalFormatting sqref="G385">
    <cfRule type="cellIs" priority="80" dxfId="143" operator="equal" stopIfTrue="1">
      <formula>"% of families that participate in parent education opportunities"</formula>
    </cfRule>
  </conditionalFormatting>
  <conditionalFormatting sqref="G355">
    <cfRule type="cellIs" priority="79" dxfId="143" operator="equal" stopIfTrue="1">
      <formula>"% of families that participate in parent education opportunities"</formula>
    </cfRule>
  </conditionalFormatting>
  <conditionalFormatting sqref="G325">
    <cfRule type="cellIs" priority="78" dxfId="143" operator="equal" stopIfTrue="1">
      <formula>"% of families that participate in parent education opportunities"</formula>
    </cfRule>
  </conditionalFormatting>
  <conditionalFormatting sqref="G295">
    <cfRule type="cellIs" priority="77" dxfId="143" operator="equal" stopIfTrue="1">
      <formula>"% of families that participate in parent education opportunities"</formula>
    </cfRule>
  </conditionalFormatting>
  <conditionalFormatting sqref="G265">
    <cfRule type="cellIs" priority="76" dxfId="143" operator="equal" stopIfTrue="1">
      <formula>"% of families that participate in parent education opportunities"</formula>
    </cfRule>
  </conditionalFormatting>
  <conditionalFormatting sqref="G235">
    <cfRule type="cellIs" priority="75" dxfId="143" operator="equal" stopIfTrue="1">
      <formula>"% of families that participate in parent education opportunities"</formula>
    </cfRule>
  </conditionalFormatting>
  <conditionalFormatting sqref="G205">
    <cfRule type="cellIs" priority="74" dxfId="143" operator="equal" stopIfTrue="1">
      <formula>"% of families that participate in parent education opportunities"</formula>
    </cfRule>
  </conditionalFormatting>
  <conditionalFormatting sqref="G175">
    <cfRule type="cellIs" priority="73" dxfId="143" operator="equal" stopIfTrue="1">
      <formula>"% of families that participate in parent education opportunities"</formula>
    </cfRule>
  </conditionalFormatting>
  <conditionalFormatting sqref="G145">
    <cfRule type="cellIs" priority="72" dxfId="143" operator="equal" stopIfTrue="1">
      <formula>"% of families that participate in parent education opportunities"</formula>
    </cfRule>
  </conditionalFormatting>
  <conditionalFormatting sqref="G115">
    <cfRule type="cellIs" priority="71" dxfId="143" operator="equal" stopIfTrue="1">
      <formula>"% of families that participate in parent education opportunities"</formula>
    </cfRule>
  </conditionalFormatting>
  <conditionalFormatting sqref="G85">
    <cfRule type="cellIs" priority="70" dxfId="143" operator="equal" stopIfTrue="1">
      <formula>"% of families that participate in parent education opportunities"</formula>
    </cfRule>
  </conditionalFormatting>
  <conditionalFormatting sqref="G55">
    <cfRule type="cellIs" priority="69" dxfId="143" operator="equal" stopIfTrue="1">
      <formula>"% of families that participate in parent education opportunities"</formula>
    </cfRule>
  </conditionalFormatting>
  <conditionalFormatting sqref="G25">
    <cfRule type="cellIs" priority="68" dxfId="143" operator="equal" stopIfTrue="1">
      <formula>"% of families that participate in parent education opportunities"</formula>
    </cfRule>
  </conditionalFormatting>
  <conditionalFormatting sqref="O12">
    <cfRule type="expression" priority="62" dxfId="60" stopIfTrue="1">
      <formula>$O$10="% of children demonstrating age appropriate skills as measured by:"</formula>
    </cfRule>
  </conditionalFormatting>
  <conditionalFormatting sqref="O42">
    <cfRule type="expression" priority="61" dxfId="41" stopIfTrue="1">
      <formula>O40="% of children demonstrating age appropriate skills as measured by:"</formula>
    </cfRule>
  </conditionalFormatting>
  <conditionalFormatting sqref="O72">
    <cfRule type="expression" priority="60" dxfId="41" stopIfTrue="1">
      <formula>O70="% of children demonstrating age appropriate skills as measured by:"</formula>
    </cfRule>
  </conditionalFormatting>
  <conditionalFormatting sqref="O102">
    <cfRule type="expression" priority="59" dxfId="41" stopIfTrue="1">
      <formula>O100="% of children demonstrating age appropriate skills as measured by:"</formula>
    </cfRule>
  </conditionalFormatting>
  <conditionalFormatting sqref="O132">
    <cfRule type="expression" priority="58" dxfId="41" stopIfTrue="1">
      <formula>O130="% of children demonstrating age appropriate skills as measured by:"</formula>
    </cfRule>
  </conditionalFormatting>
  <conditionalFormatting sqref="O162">
    <cfRule type="expression" priority="57" dxfId="41" stopIfTrue="1">
      <formula>O160="% of children demonstrating age appropriate skills as measured by:"</formula>
    </cfRule>
  </conditionalFormatting>
  <conditionalFormatting sqref="O192">
    <cfRule type="expression" priority="56" dxfId="41" stopIfTrue="1">
      <formula>O190="% of children demonstrating age appropriate skills as measured by:"</formula>
    </cfRule>
  </conditionalFormatting>
  <conditionalFormatting sqref="O222">
    <cfRule type="expression" priority="55" dxfId="41" stopIfTrue="1">
      <formula>O220="% of children demonstrating age appropriate skills as measured by:"</formula>
    </cfRule>
  </conditionalFormatting>
  <conditionalFormatting sqref="O252">
    <cfRule type="expression" priority="54" dxfId="41" stopIfTrue="1">
      <formula>O250="% of children demonstrating age appropriate skills as measured by:"</formula>
    </cfRule>
  </conditionalFormatting>
  <conditionalFormatting sqref="O282">
    <cfRule type="expression" priority="53" dxfId="41" stopIfTrue="1">
      <formula>O280="% of children demonstrating age appropriate skills as measured by:"</formula>
    </cfRule>
  </conditionalFormatting>
  <conditionalFormatting sqref="O312">
    <cfRule type="expression" priority="52" dxfId="41" stopIfTrue="1">
      <formula>O310="% of children demonstrating age appropriate skills as measured by:"</formula>
    </cfRule>
  </conditionalFormatting>
  <conditionalFormatting sqref="O342">
    <cfRule type="expression" priority="51" dxfId="41" stopIfTrue="1">
      <formula>O340="% of children demonstrating age appropriate skills as measured by:"</formula>
    </cfRule>
  </conditionalFormatting>
  <conditionalFormatting sqref="O372">
    <cfRule type="expression" priority="50" dxfId="41" stopIfTrue="1">
      <formula>O370="% of children demonstrating age appropriate skills as measured by:"</formula>
    </cfRule>
  </conditionalFormatting>
  <conditionalFormatting sqref="O402">
    <cfRule type="expression" priority="49" dxfId="41" stopIfTrue="1">
      <formula>O400="% of children demonstrating age appropriate skills as measured by:"</formula>
    </cfRule>
  </conditionalFormatting>
  <conditionalFormatting sqref="O432">
    <cfRule type="expression" priority="48" dxfId="41" stopIfTrue="1">
      <formula>O430="% of children demonstrating age appropriate skills as measured by:"</formula>
    </cfRule>
  </conditionalFormatting>
  <conditionalFormatting sqref="O462">
    <cfRule type="expression" priority="47" dxfId="41" stopIfTrue="1">
      <formula>O460="% of children demonstrating age appropriate skills as measured by:"</formula>
    </cfRule>
  </conditionalFormatting>
  <conditionalFormatting sqref="O492">
    <cfRule type="expression" priority="46" dxfId="41" stopIfTrue="1">
      <formula>O490="% of children demonstrating age appropriate skills as measured by:"</formula>
    </cfRule>
  </conditionalFormatting>
  <conditionalFormatting sqref="O522">
    <cfRule type="expression" priority="45" dxfId="41" stopIfTrue="1">
      <formula>O520="% of children demonstrating age appropriate skills as measured by:"</formula>
    </cfRule>
  </conditionalFormatting>
  <conditionalFormatting sqref="O552">
    <cfRule type="expression" priority="44" dxfId="41" stopIfTrue="1">
      <formula>O550="% of children demonstrating age appropriate skills as measured by:"</formula>
    </cfRule>
  </conditionalFormatting>
  <conditionalFormatting sqref="O582">
    <cfRule type="expression" priority="43" dxfId="41" stopIfTrue="1">
      <formula>O580="% of children demonstrating age appropriate skills as measured by:"</formula>
    </cfRule>
  </conditionalFormatting>
  <conditionalFormatting sqref="O16">
    <cfRule type="expression" priority="42" dxfId="144" stopIfTrue="1">
      <formula>O13="% of children not demonstrating age approp. skills as reported above that did demonstrate growth toward age approp. skills as measured by:"</formula>
    </cfRule>
  </conditionalFormatting>
  <conditionalFormatting sqref="O46">
    <cfRule type="expression" priority="41" dxfId="144" stopIfTrue="1">
      <formula>O43="% of children not demonstrating age approp. skills as reported above that did demonstrate growth toward age approp. skills as measured by:"</formula>
    </cfRule>
  </conditionalFormatting>
  <conditionalFormatting sqref="O76">
    <cfRule type="expression" priority="40" dxfId="144" stopIfTrue="1">
      <formula>O73="% of children not demonstrating age approp. skills as reported above that did demonstrate growth toward age approp. skills as measured by:"</formula>
    </cfRule>
  </conditionalFormatting>
  <conditionalFormatting sqref="O106">
    <cfRule type="expression" priority="39" dxfId="144" stopIfTrue="1">
      <formula>O103="% of children not demonstrating age approp. skills as reported above that did demonstrate growth toward age approp. skills as measured by:"</formula>
    </cfRule>
  </conditionalFormatting>
  <conditionalFormatting sqref="O136">
    <cfRule type="expression" priority="38" dxfId="144" stopIfTrue="1">
      <formula>O133="% of children not demonstrating age approp. skills as reported above that did demonstrate growth toward age approp. skills as measured by:"</formula>
    </cfRule>
  </conditionalFormatting>
  <conditionalFormatting sqref="O166">
    <cfRule type="expression" priority="37" dxfId="144" stopIfTrue="1">
      <formula>O163="% of children not demonstrating age approp. skills as reported above that did demonstrate growth toward age approp. skills as measured by:"</formula>
    </cfRule>
  </conditionalFormatting>
  <conditionalFormatting sqref="O196">
    <cfRule type="expression" priority="36" dxfId="144" stopIfTrue="1">
      <formula>O193="% of children not demonstrating age approp. skills as reported above that did demonstrate growth toward age approp. skills as measured by:"</formula>
    </cfRule>
  </conditionalFormatting>
  <conditionalFormatting sqref="O226">
    <cfRule type="expression" priority="35" dxfId="144" stopIfTrue="1">
      <formula>O223="% of children not demonstrating age approp. skills as reported above that did demonstrate growth toward age approp. skills as measured by:"</formula>
    </cfRule>
  </conditionalFormatting>
  <conditionalFormatting sqref="O256">
    <cfRule type="expression" priority="34" dxfId="144" stopIfTrue="1">
      <formula>O253="% of children not demonstrating age approp. skills as reported above that did demonstrate growth toward age approp. skills as measured by:"</formula>
    </cfRule>
  </conditionalFormatting>
  <conditionalFormatting sqref="O286">
    <cfRule type="expression" priority="33" dxfId="144" stopIfTrue="1">
      <formula>O283="% of children not demonstrating age approp. skills as reported above that did demonstrate growth toward age approp. skills as measured by:"</formula>
    </cfRule>
  </conditionalFormatting>
  <conditionalFormatting sqref="O316">
    <cfRule type="expression" priority="32" dxfId="144" stopIfTrue="1">
      <formula>O313="% of children not demonstrating age approp. skills as reported above that did demonstrate growth toward age approp. skills as measured by:"</formula>
    </cfRule>
  </conditionalFormatting>
  <conditionalFormatting sqref="O346">
    <cfRule type="expression" priority="31" dxfId="144" stopIfTrue="1">
      <formula>O343="% of children not demonstrating age approp. skills as reported above that did demonstrate growth toward age approp. skills as measured by:"</formula>
    </cfRule>
  </conditionalFormatting>
  <conditionalFormatting sqref="O376">
    <cfRule type="expression" priority="30" dxfId="144" stopIfTrue="1">
      <formula>O373="% of children not demonstrating age approp. skills as reported above that did demonstrate growth toward age approp. skills as measured by:"</formula>
    </cfRule>
  </conditionalFormatting>
  <conditionalFormatting sqref="O406">
    <cfRule type="expression" priority="29" dxfId="144" stopIfTrue="1">
      <formula>O403="% of children not demonstrating age approp. skills as reported above that did demonstrate growth toward age approp. skills as measured by:"</formula>
    </cfRule>
  </conditionalFormatting>
  <conditionalFormatting sqref="O436">
    <cfRule type="expression" priority="28" dxfId="144" stopIfTrue="1">
      <formula>O433="% of children not demonstrating age approp. skills as reported above that did demonstrate growth toward age approp. skills as measured by:"</formula>
    </cfRule>
  </conditionalFormatting>
  <conditionalFormatting sqref="O466">
    <cfRule type="expression" priority="27" dxfId="144" stopIfTrue="1">
      <formula>O463="% of children not demonstrating age approp. skills as reported above that did demonstrate growth toward age approp. skills as measured by:"</formula>
    </cfRule>
  </conditionalFormatting>
  <conditionalFormatting sqref="O496">
    <cfRule type="expression" priority="26" dxfId="144" stopIfTrue="1">
      <formula>O493="% of children not demonstrating age approp. skills as reported above that did demonstrate growth toward age approp. skills as measured by:"</formula>
    </cfRule>
  </conditionalFormatting>
  <conditionalFormatting sqref="O526">
    <cfRule type="expression" priority="25" dxfId="144" stopIfTrue="1">
      <formula>O523="% of children not demonstrating age approp. skills as reported above that did demonstrate growth toward age approp. skills as measured by:"</formula>
    </cfRule>
  </conditionalFormatting>
  <conditionalFormatting sqref="O556">
    <cfRule type="expression" priority="24" dxfId="144" stopIfTrue="1">
      <formula>O553="% of children not demonstrating age approp. skills as reported above that did demonstrate growth toward age approp. skills as measured by:"</formula>
    </cfRule>
  </conditionalFormatting>
  <conditionalFormatting sqref="O586">
    <cfRule type="expression" priority="23" dxfId="144" stopIfTrue="1">
      <formula>O583="% of children not demonstrating age approp. skills as reported above that did demonstrate growth toward age approp. skills as measured by:"</formula>
    </cfRule>
  </conditionalFormatting>
  <conditionalFormatting sqref="F25">
    <cfRule type="expression" priority="21" dxfId="145" stopIfTrue="1">
      <formula>G25="# of children that complete/maintain"</formula>
    </cfRule>
  </conditionalFormatting>
  <conditionalFormatting sqref="F55">
    <cfRule type="expression" priority="20" dxfId="145" stopIfTrue="1">
      <formula>G55="# of children that complete/maintain"</formula>
    </cfRule>
  </conditionalFormatting>
  <conditionalFormatting sqref="F85">
    <cfRule type="expression" priority="19" dxfId="145" stopIfTrue="1">
      <formula>G85="# of children that complete/maintain"</formula>
    </cfRule>
  </conditionalFormatting>
  <conditionalFormatting sqref="F114">
    <cfRule type="expression" priority="18" dxfId="145" stopIfTrue="1">
      <formula>G114="# of children that complete/maintain"</formula>
    </cfRule>
  </conditionalFormatting>
  <conditionalFormatting sqref="F115">
    <cfRule type="expression" priority="17" dxfId="145" stopIfTrue="1">
      <formula>G115="# of children that complete/maintain"</formula>
    </cfRule>
  </conditionalFormatting>
  <conditionalFormatting sqref="F145">
    <cfRule type="expression" priority="16" dxfId="145" stopIfTrue="1">
      <formula>G145="# of children that complete/maintain"</formula>
    </cfRule>
  </conditionalFormatting>
  <conditionalFormatting sqref="F175">
    <cfRule type="expression" priority="15" dxfId="145" stopIfTrue="1">
      <formula>G175="# of children that complete/maintain"</formula>
    </cfRule>
  </conditionalFormatting>
  <conditionalFormatting sqref="F205">
    <cfRule type="expression" priority="14" dxfId="145" stopIfTrue="1">
      <formula>G205="# of children that complete/maintain"</formula>
    </cfRule>
  </conditionalFormatting>
  <conditionalFormatting sqref="F235">
    <cfRule type="expression" priority="13" dxfId="145" stopIfTrue="1">
      <formula>G235="# of children that complete/maintain"</formula>
    </cfRule>
  </conditionalFormatting>
  <conditionalFormatting sqref="F265">
    <cfRule type="expression" priority="12" dxfId="145" stopIfTrue="1">
      <formula>G265="# of children that complete/maintain"</formula>
    </cfRule>
  </conditionalFormatting>
  <conditionalFormatting sqref="F295">
    <cfRule type="expression" priority="11" dxfId="145" stopIfTrue="1">
      <formula>G295="# of children that complete/maintain"</formula>
    </cfRule>
  </conditionalFormatting>
  <conditionalFormatting sqref="F325">
    <cfRule type="expression" priority="10" dxfId="145" stopIfTrue="1">
      <formula>G325="# of children that complete/maintain"</formula>
    </cfRule>
  </conditionalFormatting>
  <conditionalFormatting sqref="F355">
    <cfRule type="expression" priority="9" dxfId="145" stopIfTrue="1">
      <formula>G355="# of children that complete/maintain"</formula>
    </cfRule>
  </conditionalFormatting>
  <conditionalFormatting sqref="F385">
    <cfRule type="expression" priority="8" dxfId="145" stopIfTrue="1">
      <formula>G385="# of children that complete/maintain"</formula>
    </cfRule>
  </conditionalFormatting>
  <conditionalFormatting sqref="F415">
    <cfRule type="expression" priority="7" dxfId="145" stopIfTrue="1">
      <formula>G415="# of children that complete/maintain"</formula>
    </cfRule>
  </conditionalFormatting>
  <conditionalFormatting sqref="F445">
    <cfRule type="expression" priority="6" dxfId="145" stopIfTrue="1">
      <formula>G445="# of children that complete/maintain"</formula>
    </cfRule>
  </conditionalFormatting>
  <conditionalFormatting sqref="F475">
    <cfRule type="expression" priority="5" dxfId="145" stopIfTrue="1">
      <formula>G475="# of children that complete/maintain"</formula>
    </cfRule>
  </conditionalFormatting>
  <conditionalFormatting sqref="F505">
    <cfRule type="expression" priority="4" dxfId="145" stopIfTrue="1">
      <formula>G505="# of children that complete/maintain"</formula>
    </cfRule>
  </conditionalFormatting>
  <conditionalFormatting sqref="F535">
    <cfRule type="expression" priority="3" dxfId="145" stopIfTrue="1">
      <formula>G535="# of children that complete/maintain"</formula>
    </cfRule>
  </conditionalFormatting>
  <conditionalFormatting sqref="F565">
    <cfRule type="expression" priority="2" dxfId="145" stopIfTrue="1">
      <formula>G565="# of children that complete/maintain"</formula>
    </cfRule>
  </conditionalFormatting>
  <conditionalFormatting sqref="F595">
    <cfRule type="expression" priority="1" dxfId="145" stopIfTrue="1">
      <formula>G595="# of children that complete/maintain"</formula>
    </cfRule>
  </conditionalFormatting>
  <dataValidations count="1">
    <dataValidation type="list" allowBlank="1" showInputMessage="1" showErrorMessage="1" sqref="A24 A594 A564 A534 A504 A474 A444 A414 A384 A354 A324 A294 A264 A234 A204 A174 A144 A114 A84 A54">
      <formula1>Dlist</formula1>
    </dataValidation>
  </dataValidations>
  <printOptions/>
  <pageMargins left="0.2" right="0.28" top="0.72" bottom="0.75" header="0.3" footer="0.3"/>
  <pageSetup firstPageNumber="1" useFirstPageNumber="1" fitToHeight="1" fitToWidth="1" horizontalDpi="600" verticalDpi="600" orientation="landscape" scale="57" r:id="rId3"/>
  <headerFooter>
    <oddHeader>&amp;L2011 ECI Annual Report Template
7/8/2010
&amp;CEarly Childhood Iowa - Direct Service Performance Measures</oddHeader>
    <oddFooter>&amp;R&amp;P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A1:DP119"/>
  <sheetViews>
    <sheetView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9.140625" style="0" customWidth="1"/>
    <col min="2" max="2" width="40.57421875" style="0" customWidth="1"/>
    <col min="3" max="8" width="28.7109375" style="0" customWidth="1"/>
    <col min="9" max="28" width="9.140625" style="0" customWidth="1"/>
    <col min="29" max="33" width="10.7109375" style="0" customWidth="1"/>
    <col min="34" max="34" width="12.7109375" style="0" customWidth="1"/>
    <col min="35" max="202" width="10.7109375" style="0" customWidth="1"/>
    <col min="203" max="238" width="9.140625" style="0" customWidth="1"/>
    <col min="239" max="239" width="31.421875" style="0" customWidth="1"/>
    <col min="240" max="240" width="20.57421875" style="0" customWidth="1"/>
    <col min="241" max="241" width="12.421875" style="0" customWidth="1"/>
    <col min="242" max="242" width="20.8515625" style="0" customWidth="1"/>
    <col min="243" max="243" width="8.57421875" style="0" bestFit="1" customWidth="1"/>
    <col min="244" max="244" width="21.421875" style="0" customWidth="1"/>
    <col min="245" max="245" width="8.7109375" style="0" customWidth="1"/>
    <col min="246" max="246" width="8.57421875" style="0" customWidth="1"/>
    <col min="247" max="247" width="8.7109375" style="0" customWidth="1"/>
    <col min="248" max="248" width="17.57421875" style="0" customWidth="1"/>
    <col min="249" max="249" width="8.7109375" style="0" customWidth="1"/>
  </cols>
  <sheetData>
    <row r="1" ht="15">
      <c r="A1" s="43"/>
    </row>
    <row r="3" spans="2:8" ht="45">
      <c r="B3" s="22" t="s">
        <v>98</v>
      </c>
      <c r="C3" s="23" t="s">
        <v>33</v>
      </c>
      <c r="D3" s="23"/>
      <c r="E3" s="23"/>
      <c r="F3" s="23"/>
      <c r="G3" s="22"/>
      <c r="H3" s="22"/>
    </row>
    <row r="4" spans="2:8" ht="60">
      <c r="B4" s="22" t="s">
        <v>31</v>
      </c>
      <c r="C4" s="23" t="s">
        <v>58</v>
      </c>
      <c r="D4" s="23" t="s">
        <v>59</v>
      </c>
      <c r="E4" s="23"/>
      <c r="F4" s="23"/>
      <c r="G4" s="22"/>
      <c r="H4" s="22"/>
    </row>
    <row r="5" spans="2:8" ht="46.5" customHeight="1">
      <c r="B5" s="22" t="s">
        <v>29</v>
      </c>
      <c r="C5" s="23" t="s">
        <v>99</v>
      </c>
      <c r="D5" s="23" t="s">
        <v>100</v>
      </c>
      <c r="E5" s="22"/>
      <c r="F5" s="22"/>
      <c r="G5" s="23"/>
      <c r="H5" s="23"/>
    </row>
    <row r="6" spans="2:8" ht="90">
      <c r="B6" s="22" t="s">
        <v>30</v>
      </c>
      <c r="C6" s="23" t="s">
        <v>36</v>
      </c>
      <c r="D6" s="23" t="s">
        <v>113</v>
      </c>
      <c r="E6" s="23" t="s">
        <v>112</v>
      </c>
      <c r="F6" s="123" t="s">
        <v>101</v>
      </c>
      <c r="G6" s="23" t="s">
        <v>110</v>
      </c>
      <c r="H6" s="120" t="s">
        <v>111</v>
      </c>
    </row>
    <row r="7" spans="2:8" ht="60">
      <c r="B7" s="22" t="s">
        <v>32</v>
      </c>
      <c r="C7" s="23" t="s">
        <v>34</v>
      </c>
      <c r="D7" s="23" t="s">
        <v>35</v>
      </c>
      <c r="E7" s="23"/>
      <c r="F7" s="23"/>
      <c r="G7" s="22"/>
      <c r="H7" s="22"/>
    </row>
    <row r="8" spans="2:8" ht="45">
      <c r="B8" s="22" t="s">
        <v>102</v>
      </c>
      <c r="C8" s="23" t="s">
        <v>33</v>
      </c>
      <c r="D8" s="23"/>
      <c r="E8" s="23"/>
      <c r="F8" s="23"/>
      <c r="G8" s="22"/>
      <c r="H8" s="22"/>
    </row>
    <row r="9" spans="2:8" ht="45">
      <c r="B9" s="22" t="s">
        <v>78</v>
      </c>
      <c r="C9" s="23" t="s">
        <v>79</v>
      </c>
      <c r="D9" s="22"/>
      <c r="E9" s="23"/>
      <c r="F9" s="23"/>
      <c r="G9" s="22"/>
      <c r="H9" s="22"/>
    </row>
    <row r="10" spans="2:6" ht="45">
      <c r="B10" s="119" t="s">
        <v>103</v>
      </c>
      <c r="C10" s="120" t="s">
        <v>104</v>
      </c>
      <c r="D10" s="120" t="s">
        <v>105</v>
      </c>
      <c r="E10" s="120" t="s">
        <v>114</v>
      </c>
      <c r="F10" s="122"/>
    </row>
    <row r="11" spans="2:7" ht="15">
      <c r="B11" s="119"/>
      <c r="C11" s="120"/>
      <c r="D11" s="120"/>
      <c r="E11" s="120"/>
      <c r="F11" s="120"/>
      <c r="G11" s="120"/>
    </row>
    <row r="12" ht="45.75" customHeight="1"/>
    <row r="21" spans="2:7" ht="90">
      <c r="B21" s="10" t="s">
        <v>106</v>
      </c>
      <c r="C21" s="11" t="s">
        <v>107</v>
      </c>
      <c r="D21" s="11" t="s">
        <v>108</v>
      </c>
      <c r="E21" s="11"/>
      <c r="F21" s="11"/>
      <c r="G21" s="20"/>
    </row>
    <row r="22" spans="2:6" ht="75">
      <c r="B22" s="10" t="s">
        <v>39</v>
      </c>
      <c r="C22" s="11" t="s">
        <v>40</v>
      </c>
      <c r="D22" s="11" t="s">
        <v>61</v>
      </c>
      <c r="E22" s="20" t="s">
        <v>41</v>
      </c>
      <c r="F22" s="20" t="s">
        <v>60</v>
      </c>
    </row>
    <row r="23" spans="2:7" ht="75">
      <c r="B23" s="12" t="s">
        <v>43</v>
      </c>
      <c r="C23" s="13" t="s">
        <v>44</v>
      </c>
      <c r="D23" s="15"/>
      <c r="E23" s="15"/>
      <c r="F23" s="15"/>
      <c r="G23" s="14"/>
    </row>
    <row r="24" spans="2:7" ht="45">
      <c r="B24" s="12" t="s">
        <v>45</v>
      </c>
      <c r="C24" s="13" t="s">
        <v>46</v>
      </c>
      <c r="D24" s="13"/>
      <c r="E24" s="13"/>
      <c r="F24" s="13"/>
      <c r="G24" s="16"/>
    </row>
    <row r="25" spans="2:7" ht="60">
      <c r="B25" s="12" t="s">
        <v>47</v>
      </c>
      <c r="C25" s="13" t="s">
        <v>115</v>
      </c>
      <c r="D25" s="15"/>
      <c r="E25" s="15"/>
      <c r="F25" s="15"/>
      <c r="G25" s="14"/>
    </row>
    <row r="26" spans="2:7" ht="60">
      <c r="B26" s="12" t="s">
        <v>48</v>
      </c>
      <c r="C26" s="13" t="s">
        <v>49</v>
      </c>
      <c r="D26" s="13" t="s">
        <v>116</v>
      </c>
      <c r="E26" s="13"/>
      <c r="F26" s="13"/>
      <c r="G26" s="14"/>
    </row>
    <row r="27" spans="2:7" ht="75">
      <c r="B27" s="12" t="s">
        <v>50</v>
      </c>
      <c r="C27" s="13" t="s">
        <v>51</v>
      </c>
      <c r="D27" s="16"/>
      <c r="E27" s="13"/>
      <c r="F27" s="13"/>
      <c r="G27" s="16"/>
    </row>
    <row r="28" spans="2:3" ht="60">
      <c r="B28" s="121" t="s">
        <v>109</v>
      </c>
      <c r="C28" s="13" t="s">
        <v>42</v>
      </c>
    </row>
    <row r="29" spans="2:3" ht="45">
      <c r="B29" s="12" t="s">
        <v>52</v>
      </c>
      <c r="C29" s="13" t="s">
        <v>53</v>
      </c>
    </row>
    <row r="30" spans="2:29" ht="75">
      <c r="B30" s="17" t="s">
        <v>54</v>
      </c>
      <c r="C30" s="18" t="s">
        <v>55</v>
      </c>
      <c r="D30" s="15"/>
      <c r="E30" s="15"/>
      <c r="F30" s="15"/>
      <c r="G30" s="14"/>
      <c r="AC30" s="27"/>
    </row>
    <row r="31" spans="2:36" ht="60">
      <c r="B31" s="17" t="s">
        <v>117</v>
      </c>
      <c r="C31" s="13" t="s">
        <v>119</v>
      </c>
      <c r="D31" s="13" t="s">
        <v>118</v>
      </c>
      <c r="E31" s="21"/>
      <c r="F31" s="21"/>
      <c r="G31" s="19"/>
      <c r="AB31" s="28" t="s">
        <v>89</v>
      </c>
      <c r="AC31" s="25" t="s">
        <v>80</v>
      </c>
      <c r="AD31" s="25" t="s">
        <v>63</v>
      </c>
      <c r="AE31" s="25" t="s">
        <v>15</v>
      </c>
      <c r="AF31" s="25" t="s">
        <v>16</v>
      </c>
      <c r="AG31" s="25" t="s">
        <v>17</v>
      </c>
      <c r="AH31" s="25" t="s">
        <v>88</v>
      </c>
      <c r="AI31" s="26" t="s">
        <v>64</v>
      </c>
      <c r="AJ31" s="26" t="s">
        <v>91</v>
      </c>
    </row>
    <row r="32" spans="1:113" ht="15.75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 t="s">
        <v>90</v>
      </c>
      <c r="AC32" s="30">
        <v>1</v>
      </c>
      <c r="AD32" s="30">
        <v>2</v>
      </c>
      <c r="AE32" s="30">
        <v>3</v>
      </c>
      <c r="AF32" s="30">
        <v>4</v>
      </c>
      <c r="AG32" s="30">
        <v>5</v>
      </c>
      <c r="AH32" s="30">
        <v>6</v>
      </c>
      <c r="AI32" s="31">
        <v>7</v>
      </c>
      <c r="AJ32" s="31">
        <v>8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</row>
    <row r="33" spans="1:113" ht="15" customHeight="1" thickBo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71" t="s">
        <v>84</v>
      </c>
      <c r="AC33" s="32">
        <f>'Direct Services (1)'!$D$10</f>
        <v>0</v>
      </c>
      <c r="AD33" s="33">
        <f>'Direct Services (1)'!D11</f>
        <v>0</v>
      </c>
      <c r="AE33" s="33">
        <f>'Direct Services (1)'!D12</f>
        <v>0</v>
      </c>
      <c r="AF33" s="33">
        <f>'Direct Services (1)'!D13</f>
        <v>525.05</v>
      </c>
      <c r="AG33" s="33">
        <f>'Direct Services (1)'!D14</f>
        <v>0</v>
      </c>
      <c r="AH33" s="33">
        <f>'Direct Services (1)'!D15</f>
        <v>0</v>
      </c>
      <c r="AI33" s="33">
        <f>'Direct Services (1)'!D16</f>
        <v>0</v>
      </c>
      <c r="AJ33" s="34">
        <f>'Direct Services (1)'!D27</f>
        <v>0</v>
      </c>
      <c r="AK33" s="2"/>
      <c r="AL33" s="2"/>
      <c r="AM33" s="4"/>
      <c r="AN33" s="4"/>
      <c r="AO33" s="4"/>
      <c r="AP33" s="2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28:120" s="15" customFormat="1" ht="15" customHeight="1" thickBot="1" thickTop="1">
      <c r="AB34" s="172"/>
      <c r="AC34" s="32">
        <f>'Direct Services (1)'!$D40</f>
        <v>0</v>
      </c>
      <c r="AD34" s="32">
        <f>'Direct Services (1)'!$D41</f>
        <v>0</v>
      </c>
      <c r="AE34" s="32">
        <f>'Direct Services (1)'!$D42</f>
        <v>0</v>
      </c>
      <c r="AF34" s="32">
        <f>'Direct Services (1)'!$D43</f>
        <v>0</v>
      </c>
      <c r="AG34" s="32">
        <f>'Direct Services (1)'!$D44</f>
        <v>0</v>
      </c>
      <c r="AH34" s="32">
        <f>'Direct Services (1)'!$D45</f>
        <v>0</v>
      </c>
      <c r="AI34" s="32">
        <f>'Direct Services (1)'!$D46</f>
        <v>0</v>
      </c>
      <c r="AJ34" s="32">
        <f>'Direct Services (1)'!$D57</f>
        <v>0</v>
      </c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21:120" s="15" customFormat="1" ht="15" customHeight="1" thickBot="1" thickTop="1">
      <c r="U35"/>
      <c r="V35"/>
      <c r="W35"/>
      <c r="X35"/>
      <c r="Y35"/>
      <c r="Z35"/>
      <c r="AB35" s="172"/>
      <c r="AC35" s="32">
        <f>'Direct Services (1)'!$D70</f>
        <v>0</v>
      </c>
      <c r="AD35" s="32">
        <f>'Direct Services (1)'!$D71</f>
        <v>0</v>
      </c>
      <c r="AE35" s="32">
        <f>'Direct Services (1)'!$D72</f>
        <v>0</v>
      </c>
      <c r="AF35" s="32">
        <f>'Direct Services (1)'!$D73</f>
        <v>0</v>
      </c>
      <c r="AG35" s="32">
        <f>'Direct Services (1)'!$D74</f>
        <v>0</v>
      </c>
      <c r="AH35" s="32">
        <f>'Direct Services (1)'!$D75</f>
        <v>0</v>
      </c>
      <c r="AI35" s="32">
        <f>'Direct Services (1)'!$D76</f>
        <v>0</v>
      </c>
      <c r="AJ35" s="32">
        <f>'Direct Services (1)'!$D87</f>
        <v>0</v>
      </c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21:120" s="15" customFormat="1" ht="15" customHeight="1" thickBot="1" thickTop="1">
      <c r="U36"/>
      <c r="V36"/>
      <c r="W36"/>
      <c r="X36"/>
      <c r="Y36"/>
      <c r="Z36"/>
      <c r="AB36" s="172"/>
      <c r="AC36" s="32">
        <f>'Direct Services (1)'!$D$100</f>
        <v>0</v>
      </c>
      <c r="AD36" s="32">
        <f>'Direct Services (1)'!$D$101</f>
        <v>0</v>
      </c>
      <c r="AE36" s="32">
        <f>'Direct Services (1)'!$D$102</f>
        <v>0</v>
      </c>
      <c r="AF36" s="32">
        <f>'Direct Services (1)'!$D$103</f>
        <v>0</v>
      </c>
      <c r="AG36" s="32">
        <f>'Direct Services (1)'!$D$104</f>
        <v>0</v>
      </c>
      <c r="AH36" s="32">
        <f>'Direct Services (1)'!$D$105</f>
        <v>0</v>
      </c>
      <c r="AI36" s="32">
        <f>'Direct Services (1)'!$D$106</f>
        <v>0</v>
      </c>
      <c r="AJ36" s="32">
        <f>'Direct Services (1)'!$D$117</f>
        <v>0</v>
      </c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21:120" s="15" customFormat="1" ht="15" customHeight="1" thickBot="1" thickTop="1">
      <c r="U37"/>
      <c r="V37"/>
      <c r="W37"/>
      <c r="X37"/>
      <c r="Y37"/>
      <c r="Z37"/>
      <c r="AB37" s="172"/>
      <c r="AC37" s="32">
        <f>'Direct Services (1)'!$D$130</f>
        <v>0</v>
      </c>
      <c r="AD37" s="32">
        <f>'Direct Services (1)'!$D$131</f>
        <v>0</v>
      </c>
      <c r="AE37" s="32">
        <f>'Direct Services (1)'!$D$132</f>
        <v>0</v>
      </c>
      <c r="AF37" s="32">
        <f>'Direct Services (1)'!$D$133</f>
        <v>0</v>
      </c>
      <c r="AG37" s="32">
        <f>'Direct Services (1)'!$D$134</f>
        <v>0</v>
      </c>
      <c r="AH37" s="32">
        <f>'Direct Services (1)'!$D$135</f>
        <v>0</v>
      </c>
      <c r="AI37" s="32">
        <f>'Direct Services (1)'!$D$136</f>
        <v>0</v>
      </c>
      <c r="AJ37" s="32">
        <f>'Direct Services (1)'!$D$147</f>
        <v>0</v>
      </c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21:120" s="15" customFormat="1" ht="15" customHeight="1" thickBot="1" thickTop="1">
      <c r="U38"/>
      <c r="V38"/>
      <c r="W38"/>
      <c r="X38"/>
      <c r="Y38"/>
      <c r="Z38"/>
      <c r="AB38" s="172"/>
      <c r="AC38" s="32">
        <f>'Direct Services (1)'!$D$160</f>
        <v>0</v>
      </c>
      <c r="AD38" s="32">
        <f>'Direct Services (1)'!$D$161</f>
        <v>0</v>
      </c>
      <c r="AE38" s="32">
        <f>'Direct Services (1)'!$D$162</f>
        <v>0</v>
      </c>
      <c r="AF38" s="32">
        <f>'Direct Services (1)'!$D$163</f>
        <v>0</v>
      </c>
      <c r="AG38" s="32">
        <f>'Direct Services (1)'!$D$164</f>
        <v>0</v>
      </c>
      <c r="AH38" s="32">
        <f>'Direct Services (1)'!$D$165</f>
        <v>0</v>
      </c>
      <c r="AI38" s="32">
        <f>'Direct Services (1)'!$D$166</f>
        <v>0</v>
      </c>
      <c r="AJ38" s="32">
        <f>'Direct Services (1)'!$D$177</f>
        <v>0</v>
      </c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21:120" s="15" customFormat="1" ht="15" customHeight="1" thickBot="1" thickTop="1">
      <c r="U39"/>
      <c r="V39"/>
      <c r="W39"/>
      <c r="X39"/>
      <c r="Y39"/>
      <c r="Z39"/>
      <c r="AB39" s="172"/>
      <c r="AC39" s="32">
        <f>'Direct Services (1)'!$D$190</f>
        <v>0</v>
      </c>
      <c r="AD39" s="32">
        <f>'Direct Services (1)'!$D$191</f>
        <v>0</v>
      </c>
      <c r="AE39" s="32">
        <f>'Direct Services (1)'!$D$192</f>
        <v>0</v>
      </c>
      <c r="AF39" s="32">
        <f>'Direct Services (1)'!$D$193</f>
        <v>0</v>
      </c>
      <c r="AG39" s="32">
        <f>'Direct Services (1)'!$D$194</f>
        <v>0</v>
      </c>
      <c r="AH39" s="32">
        <f>'Direct Services (1)'!$D$195</f>
        <v>0</v>
      </c>
      <c r="AI39" s="32">
        <f>'Direct Services (1)'!$D$196</f>
        <v>0</v>
      </c>
      <c r="AJ39" s="32">
        <f>'Direct Services (1)'!$D$207</f>
        <v>0</v>
      </c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21:120" s="15" customFormat="1" ht="15" customHeight="1" thickBot="1" thickTop="1">
      <c r="U40"/>
      <c r="V40"/>
      <c r="W40"/>
      <c r="X40"/>
      <c r="Y40"/>
      <c r="Z40"/>
      <c r="AB40" s="172"/>
      <c r="AC40" s="32">
        <f>'Direct Services (1)'!$D$220</f>
        <v>0</v>
      </c>
      <c r="AD40" s="32">
        <f>'Direct Services (1)'!$D$221</f>
        <v>0</v>
      </c>
      <c r="AE40" s="32">
        <f>'Direct Services (1)'!$D$222</f>
        <v>0</v>
      </c>
      <c r="AF40" s="32">
        <f>'Direct Services (1)'!$D$223</f>
        <v>0</v>
      </c>
      <c r="AG40" s="32">
        <f>'Direct Services (1)'!$D$224</f>
        <v>0</v>
      </c>
      <c r="AH40" s="32">
        <f>'Direct Services (1)'!$D$225</f>
        <v>0</v>
      </c>
      <c r="AI40" s="32">
        <f>'Direct Services (1)'!$D$226</f>
        <v>0</v>
      </c>
      <c r="AJ40" s="32">
        <f>'Direct Services (1)'!$D$237</f>
        <v>0</v>
      </c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21:120" s="15" customFormat="1" ht="15" customHeight="1" thickBot="1" thickTop="1">
      <c r="U41"/>
      <c r="V41"/>
      <c r="W41"/>
      <c r="X41"/>
      <c r="Y41"/>
      <c r="Z41"/>
      <c r="AB41" s="172"/>
      <c r="AC41" s="32">
        <f>'Direct Services (1)'!$D$250</f>
        <v>0</v>
      </c>
      <c r="AD41" s="32">
        <f>'Direct Services (1)'!$D$251</f>
        <v>0</v>
      </c>
      <c r="AE41" s="32">
        <f>'Direct Services (1)'!$D$252</f>
        <v>0</v>
      </c>
      <c r="AF41" s="32">
        <f>'Direct Services (1)'!$D$253</f>
        <v>0</v>
      </c>
      <c r="AG41" s="32">
        <f>'Direct Services (1)'!$D$254</f>
        <v>0</v>
      </c>
      <c r="AH41" s="32">
        <f>'Direct Services (1)'!$D$255</f>
        <v>0</v>
      </c>
      <c r="AI41" s="32">
        <f>'Direct Services (1)'!$D$256</f>
        <v>0</v>
      </c>
      <c r="AJ41" s="32">
        <f>'Direct Services (1)'!$D$267</f>
        <v>0</v>
      </c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21:120" s="15" customFormat="1" ht="15" customHeight="1" thickBot="1" thickTop="1">
      <c r="U42"/>
      <c r="V42"/>
      <c r="W42"/>
      <c r="X42"/>
      <c r="Y42"/>
      <c r="Z42"/>
      <c r="AB42" s="172"/>
      <c r="AC42" s="32">
        <f>'Direct Services (1)'!$D$280</f>
        <v>0</v>
      </c>
      <c r="AD42" s="32">
        <f>'Direct Services (1)'!$D$281</f>
        <v>0</v>
      </c>
      <c r="AE42" s="32">
        <f>'Direct Services (1)'!$D$282</f>
        <v>0</v>
      </c>
      <c r="AF42" s="32">
        <f>'Direct Services (1)'!$D$283</f>
        <v>0</v>
      </c>
      <c r="AG42" s="32">
        <f>'Direct Services (1)'!$D$284</f>
        <v>0</v>
      </c>
      <c r="AH42" s="32">
        <f>'Direct Services (1)'!$D$285</f>
        <v>0</v>
      </c>
      <c r="AI42" s="32">
        <f>'Direct Services (1)'!$D$286</f>
        <v>0</v>
      </c>
      <c r="AJ42" s="32">
        <f>'Direct Services (1)'!$D$297</f>
        <v>0</v>
      </c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28:120" s="15" customFormat="1" ht="15" customHeight="1" thickBot="1" thickTop="1">
      <c r="AB43" s="172"/>
      <c r="AC43" s="32">
        <f>'Direct Services (1)'!$D$310</f>
        <v>0</v>
      </c>
      <c r="AD43" s="32">
        <f>'Direct Services (1)'!$D$311</f>
        <v>0</v>
      </c>
      <c r="AE43" s="32">
        <f>'Direct Services (1)'!$D$312</f>
        <v>0</v>
      </c>
      <c r="AF43" s="32">
        <f>'Direct Services (1)'!$D$313</f>
        <v>0</v>
      </c>
      <c r="AG43" s="32">
        <f>'Direct Services (1)'!$D$314</f>
        <v>0</v>
      </c>
      <c r="AH43" s="32">
        <f>'Direct Services (1)'!$D$315</f>
        <v>0</v>
      </c>
      <c r="AI43" s="32">
        <f>'Direct Services (1)'!$D$316</f>
        <v>0</v>
      </c>
      <c r="AJ43" s="32">
        <f>'Direct Services (1)'!$D$327</f>
        <v>0</v>
      </c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28:120" s="15" customFormat="1" ht="15" customHeight="1" thickBot="1" thickTop="1">
      <c r="AB44" s="172"/>
      <c r="AC44" s="32">
        <f>'Direct Services (1)'!$D$340</f>
        <v>0</v>
      </c>
      <c r="AD44" s="32">
        <f>'Direct Services (1)'!$D$341</f>
        <v>0</v>
      </c>
      <c r="AE44" s="32">
        <f>'Direct Services (1)'!$D$342</f>
        <v>0</v>
      </c>
      <c r="AF44" s="32">
        <f>'Direct Services (1)'!$D$343</f>
        <v>0</v>
      </c>
      <c r="AG44" s="32">
        <f>'Direct Services (1)'!$D$344</f>
        <v>0</v>
      </c>
      <c r="AH44" s="32">
        <f>'Direct Services (1)'!$D$345</f>
        <v>0</v>
      </c>
      <c r="AI44" s="32">
        <f>'Direct Services (1)'!$D$346</f>
        <v>0</v>
      </c>
      <c r="AJ44" s="32">
        <f>'Direct Services (1)'!$D$357</f>
        <v>0</v>
      </c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28:120" s="15" customFormat="1" ht="15" customHeight="1" thickBot="1" thickTop="1">
      <c r="AB45" s="172"/>
      <c r="AC45" s="32">
        <f>'Direct Services (1)'!$D$370</f>
        <v>0</v>
      </c>
      <c r="AD45" s="32">
        <f>'Direct Services (1)'!$D$371</f>
        <v>0</v>
      </c>
      <c r="AE45" s="32">
        <f>'Direct Services (1)'!$D$372</f>
        <v>0</v>
      </c>
      <c r="AF45" s="32">
        <f>'Direct Services (1)'!$D$373</f>
        <v>0</v>
      </c>
      <c r="AG45" s="32">
        <f>'Direct Services (1)'!$D$37374</f>
        <v>0</v>
      </c>
      <c r="AH45" s="32">
        <f>'Direct Services (1)'!$D$375</f>
        <v>0</v>
      </c>
      <c r="AI45" s="32">
        <f>'Direct Services (1)'!$D$376</f>
        <v>0</v>
      </c>
      <c r="AJ45" s="32">
        <f>'Direct Services (1)'!$D$387</f>
        <v>0</v>
      </c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28:120" s="15" customFormat="1" ht="15" customHeight="1" thickBot="1" thickTop="1">
      <c r="AB46" s="172"/>
      <c r="AC46" s="32">
        <f>'Direct Services (1)'!$D$400</f>
        <v>0</v>
      </c>
      <c r="AD46" s="32">
        <f>'Direct Services (1)'!$D$401</f>
        <v>0</v>
      </c>
      <c r="AE46" s="32">
        <f>'Direct Services (1)'!$D$402</f>
        <v>0</v>
      </c>
      <c r="AF46" s="32">
        <f>'Direct Services (1)'!$D$403</f>
        <v>0</v>
      </c>
      <c r="AG46" s="32">
        <f>'Direct Services (1)'!$D$404</f>
        <v>0</v>
      </c>
      <c r="AH46" s="32">
        <f>'Direct Services (1)'!$D$405</f>
        <v>0</v>
      </c>
      <c r="AI46" s="32">
        <f>'Direct Services (1)'!$D$406</f>
        <v>0</v>
      </c>
      <c r="AJ46" s="32">
        <f>'Direct Services (1)'!$D$417</f>
        <v>0</v>
      </c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28:120" s="15" customFormat="1" ht="15" customHeight="1" thickBot="1" thickTop="1">
      <c r="AB47" s="172"/>
      <c r="AC47" s="32">
        <f>'Direct Services (1)'!$D$430</f>
        <v>0</v>
      </c>
      <c r="AD47" s="32">
        <f>'Direct Services (1)'!$D$431</f>
        <v>0</v>
      </c>
      <c r="AE47" s="32">
        <f>'Direct Services (1)'!$D$432</f>
        <v>0</v>
      </c>
      <c r="AF47" s="32">
        <f>'Direct Services (1)'!$D$433</f>
        <v>0</v>
      </c>
      <c r="AG47" s="32">
        <f>'Direct Services (1)'!$D$434</f>
        <v>0</v>
      </c>
      <c r="AH47" s="32">
        <f>'Direct Services (1)'!$D$435</f>
        <v>0</v>
      </c>
      <c r="AI47" s="32">
        <f>'Direct Services (1)'!$D$436</f>
        <v>0</v>
      </c>
      <c r="AJ47" s="32">
        <f>'Direct Services (1)'!$D$447</f>
        <v>0</v>
      </c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28:36" ht="15" customHeight="1" thickBot="1" thickTop="1">
      <c r="AB48" s="172"/>
      <c r="AC48" s="32">
        <f>'Direct Services (1)'!$D$460</f>
        <v>0</v>
      </c>
      <c r="AD48" s="32">
        <f>'Direct Services (1)'!$D$461</f>
        <v>0</v>
      </c>
      <c r="AE48" s="32">
        <f>'Direct Services (1)'!$D$462</f>
        <v>0</v>
      </c>
      <c r="AF48" s="32">
        <f>'Direct Services (1)'!$D$463</f>
        <v>0</v>
      </c>
      <c r="AG48" s="32">
        <f>'Direct Services (1)'!$D$464</f>
        <v>0</v>
      </c>
      <c r="AH48" s="32">
        <f>'Direct Services (1)'!$D$465</f>
        <v>0</v>
      </c>
      <c r="AI48" s="32">
        <f>'Direct Services (1)'!$D$466</f>
        <v>0</v>
      </c>
      <c r="AJ48" s="32">
        <f>'Direct Services (1)'!$D$477</f>
        <v>0</v>
      </c>
    </row>
    <row r="49" spans="28:36" ht="15" customHeight="1" thickBot="1" thickTop="1">
      <c r="AB49" s="172"/>
      <c r="AC49" s="32">
        <f>'Direct Services (1)'!$D$490</f>
        <v>0</v>
      </c>
      <c r="AD49" s="32">
        <f>'Direct Services (1)'!$D$491</f>
        <v>0</v>
      </c>
      <c r="AE49" s="32">
        <f>'Direct Services (1)'!$D$492</f>
        <v>0</v>
      </c>
      <c r="AF49" s="32">
        <f>'Direct Services (1)'!$D$493</f>
        <v>0</v>
      </c>
      <c r="AG49" s="32">
        <f>'Direct Services (1)'!$D$494</f>
        <v>0</v>
      </c>
      <c r="AH49" s="32">
        <f>'Direct Services (1)'!$D$495</f>
        <v>0</v>
      </c>
      <c r="AI49" s="32">
        <f>'Direct Services (1)'!$D$496</f>
        <v>0</v>
      </c>
      <c r="AJ49" s="32">
        <f>'Direct Services (1)'!$D$507</f>
        <v>0</v>
      </c>
    </row>
    <row r="50" spans="28:36" ht="15" customHeight="1" thickBot="1" thickTop="1">
      <c r="AB50" s="172"/>
      <c r="AC50" s="32">
        <f>'Direct Services (1)'!$D$520</f>
        <v>0</v>
      </c>
      <c r="AD50" s="32">
        <f>'Direct Services (1)'!$D$521</f>
        <v>0</v>
      </c>
      <c r="AE50" s="32">
        <f>'Direct Services (1)'!$D$522</f>
        <v>0</v>
      </c>
      <c r="AF50" s="32">
        <f>'Direct Services (1)'!$D$523</f>
        <v>0</v>
      </c>
      <c r="AG50" s="32">
        <f>'Direct Services (1)'!$D$524</f>
        <v>0</v>
      </c>
      <c r="AH50" s="32">
        <f>'Direct Services (1)'!$D$525</f>
        <v>0</v>
      </c>
      <c r="AI50" s="32">
        <f>'Direct Services (1)'!$D$526</f>
        <v>0</v>
      </c>
      <c r="AJ50" s="32">
        <f>'Direct Services (1)'!$D$537</f>
        <v>0</v>
      </c>
    </row>
    <row r="51" spans="28:36" ht="15" customHeight="1" thickBot="1" thickTop="1">
      <c r="AB51" s="172"/>
      <c r="AC51" s="32">
        <f>'Direct Services (1)'!$D$550</f>
        <v>0</v>
      </c>
      <c r="AD51" s="32">
        <f>'Direct Services (1)'!$D$551</f>
        <v>0</v>
      </c>
      <c r="AE51" s="32">
        <f>'Direct Services (1)'!$D$552</f>
        <v>0</v>
      </c>
      <c r="AF51" s="32">
        <f>'Direct Services (1)'!$D$553</f>
        <v>0</v>
      </c>
      <c r="AG51" s="32">
        <f>'Direct Services (1)'!$D$554</f>
        <v>0</v>
      </c>
      <c r="AH51" s="32">
        <f>'Direct Services (1)'!$D$555</f>
        <v>0</v>
      </c>
      <c r="AI51" s="32">
        <f>'Direct Services (1)'!$D$556</f>
        <v>0</v>
      </c>
      <c r="AJ51" s="32">
        <f>'Direct Services (1)'!$D$567</f>
        <v>0</v>
      </c>
    </row>
    <row r="52" spans="28:36" ht="15" customHeight="1" thickBot="1" thickTop="1">
      <c r="AB52" s="172"/>
      <c r="AC52" s="32">
        <f>'Direct Services (1)'!$D$580</f>
        <v>0</v>
      </c>
      <c r="AD52" s="32">
        <f>'Direct Services (1)'!$D$581</f>
        <v>0</v>
      </c>
      <c r="AE52" s="32">
        <f>'Direct Services (1)'!$D$582</f>
        <v>0</v>
      </c>
      <c r="AF52" s="32">
        <f>'Direct Services (1)'!$D$583</f>
        <v>0</v>
      </c>
      <c r="AG52" s="32">
        <f>'Direct Services (1)'!$D$584</f>
        <v>0</v>
      </c>
      <c r="AH52" s="32">
        <f>'Direct Services (1)'!$D$585</f>
        <v>0</v>
      </c>
      <c r="AI52" s="32">
        <f>'Direct Services (1)'!$D$586</f>
        <v>0</v>
      </c>
      <c r="AJ52" s="32">
        <f>'Direct Services (1)'!$D$597</f>
        <v>0</v>
      </c>
    </row>
    <row r="53" spans="28:36" ht="15" customHeight="1" thickBot="1" thickTop="1">
      <c r="AB53" s="173"/>
      <c r="AC53" s="35">
        <f>SUM(AC33:AC52)</f>
        <v>0</v>
      </c>
      <c r="AD53" s="35">
        <f aca="true" t="shared" si="0" ref="AD53:AI53">SUM(AD33:AD52)</f>
        <v>0</v>
      </c>
      <c r="AE53" s="35">
        <f t="shared" si="0"/>
        <v>0</v>
      </c>
      <c r="AF53" s="35">
        <f t="shared" si="0"/>
        <v>525.05</v>
      </c>
      <c r="AG53" s="35">
        <f t="shared" si="0"/>
        <v>0</v>
      </c>
      <c r="AH53" s="35">
        <f t="shared" si="0"/>
        <v>0</v>
      </c>
      <c r="AI53" s="35">
        <f t="shared" si="0"/>
        <v>0</v>
      </c>
      <c r="AJ53" s="35">
        <f>SUM(AJ33:AJ52)</f>
        <v>0</v>
      </c>
    </row>
    <row r="54" spans="28:36" ht="15" customHeight="1" thickBot="1" thickTop="1">
      <c r="AB54" s="6"/>
      <c r="AC54" s="6"/>
      <c r="AD54" s="6"/>
      <c r="AE54" s="6"/>
      <c r="AF54" s="6"/>
      <c r="AG54" s="6"/>
      <c r="AH54" s="6"/>
      <c r="AI54" s="6"/>
      <c r="AJ54" s="6"/>
    </row>
    <row r="55" spans="28:36" ht="15" customHeight="1" thickBot="1" thickTop="1">
      <c r="AB55" s="171" t="s">
        <v>83</v>
      </c>
      <c r="AC55" s="33" t="e">
        <f>#REF!</f>
        <v>#REF!</v>
      </c>
      <c r="AD55" s="33" t="e">
        <f>#REF!</f>
        <v>#REF!</v>
      </c>
      <c r="AE55" s="33" t="e">
        <f>#REF!</f>
        <v>#REF!</v>
      </c>
      <c r="AF55" s="33" t="e">
        <f>#REF!</f>
        <v>#REF!</v>
      </c>
      <c r="AG55" s="33" t="e">
        <f>#REF!</f>
        <v>#REF!</v>
      </c>
      <c r="AH55" s="33" t="e">
        <f>#REF!</f>
        <v>#REF!</v>
      </c>
      <c r="AI55" s="33" t="e">
        <f>#REF!</f>
        <v>#REF!</v>
      </c>
      <c r="AJ55" s="34" t="e">
        <f>#REF!</f>
        <v>#REF!</v>
      </c>
    </row>
    <row r="56" spans="28:36" ht="15" customHeight="1" thickBot="1" thickTop="1">
      <c r="AB56" s="172"/>
      <c r="AC56" s="33" t="e">
        <f>#REF!</f>
        <v>#REF!</v>
      </c>
      <c r="AD56" s="33" t="e">
        <f>#REF!</f>
        <v>#REF!</v>
      </c>
      <c r="AE56" s="33" t="e">
        <f>#REF!</f>
        <v>#REF!</v>
      </c>
      <c r="AF56" s="33" t="e">
        <f>#REF!</f>
        <v>#REF!</v>
      </c>
      <c r="AG56" s="33" t="e">
        <f>#REF!</f>
        <v>#REF!</v>
      </c>
      <c r="AH56" s="33" t="e">
        <f>#REF!</f>
        <v>#REF!</v>
      </c>
      <c r="AI56" s="33" t="e">
        <f>#REF!</f>
        <v>#REF!</v>
      </c>
      <c r="AJ56" s="33" t="e">
        <f>#REF!</f>
        <v>#REF!</v>
      </c>
    </row>
    <row r="57" spans="28:36" ht="15" customHeight="1" thickBot="1" thickTop="1">
      <c r="AB57" s="172"/>
      <c r="AC57" s="33" t="e">
        <f>#REF!</f>
        <v>#REF!</v>
      </c>
      <c r="AD57" s="33" t="e">
        <f>#REF!</f>
        <v>#REF!</v>
      </c>
      <c r="AE57" s="33" t="e">
        <f>#REF!</f>
        <v>#REF!</v>
      </c>
      <c r="AF57" s="33" t="e">
        <f>#REF!</f>
        <v>#REF!</v>
      </c>
      <c r="AG57" s="33" t="e">
        <f>#REF!</f>
        <v>#REF!</v>
      </c>
      <c r="AH57" s="33" t="e">
        <f>#REF!</f>
        <v>#REF!</v>
      </c>
      <c r="AI57" s="33" t="e">
        <f>#REF!</f>
        <v>#REF!</v>
      </c>
      <c r="AJ57" s="33" t="e">
        <f>#REF!</f>
        <v>#REF!</v>
      </c>
    </row>
    <row r="58" spans="28:36" ht="15" customHeight="1" thickBot="1" thickTop="1">
      <c r="AB58" s="172"/>
      <c r="AC58" s="33" t="e">
        <f>#REF!</f>
        <v>#REF!</v>
      </c>
      <c r="AD58" s="33" t="e">
        <f>#REF!</f>
        <v>#REF!</v>
      </c>
      <c r="AE58" s="33" t="e">
        <f>#REF!</f>
        <v>#REF!</v>
      </c>
      <c r="AF58" s="33" t="e">
        <f>#REF!</f>
        <v>#REF!</v>
      </c>
      <c r="AG58" s="33" t="e">
        <f>#REF!</f>
        <v>#REF!</v>
      </c>
      <c r="AH58" s="33" t="e">
        <f>#REF!</f>
        <v>#REF!</v>
      </c>
      <c r="AI58" s="33" t="e">
        <f>#REF!</f>
        <v>#REF!</v>
      </c>
      <c r="AJ58" s="33" t="e">
        <f>#REF!</f>
        <v>#REF!</v>
      </c>
    </row>
    <row r="59" spans="28:36" ht="15" customHeight="1" thickBot="1" thickTop="1">
      <c r="AB59" s="172"/>
      <c r="AC59" s="33" t="e">
        <f>#REF!</f>
        <v>#REF!</v>
      </c>
      <c r="AD59" s="33" t="e">
        <f>#REF!</f>
        <v>#REF!</v>
      </c>
      <c r="AE59" s="33" t="e">
        <f>#REF!</f>
        <v>#REF!</v>
      </c>
      <c r="AF59" s="33" t="e">
        <f>#REF!</f>
        <v>#REF!</v>
      </c>
      <c r="AG59" s="33" t="e">
        <f>#REF!</f>
        <v>#REF!</v>
      </c>
      <c r="AH59" s="33" t="e">
        <f>#REF!</f>
        <v>#REF!</v>
      </c>
      <c r="AI59" s="33" t="e">
        <f>#REF!</f>
        <v>#REF!</v>
      </c>
      <c r="AJ59" s="33" t="e">
        <f>#REF!</f>
        <v>#REF!</v>
      </c>
    </row>
    <row r="60" spans="28:36" ht="15" customHeight="1" thickBot="1" thickTop="1">
      <c r="AB60" s="172"/>
      <c r="AC60" s="33" t="e">
        <f>#REF!</f>
        <v>#REF!</v>
      </c>
      <c r="AD60" s="33" t="e">
        <f>#REF!</f>
        <v>#REF!</v>
      </c>
      <c r="AE60" s="33" t="e">
        <f>#REF!</f>
        <v>#REF!</v>
      </c>
      <c r="AF60" s="33" t="e">
        <f>#REF!</f>
        <v>#REF!</v>
      </c>
      <c r="AG60" s="33" t="e">
        <f>#REF!</f>
        <v>#REF!</v>
      </c>
      <c r="AH60" s="33" t="e">
        <f>#REF!</f>
        <v>#REF!</v>
      </c>
      <c r="AI60" s="33" t="e">
        <f>#REF!</f>
        <v>#REF!</v>
      </c>
      <c r="AJ60" s="33" t="e">
        <f>#REF!</f>
        <v>#REF!</v>
      </c>
    </row>
    <row r="61" spans="28:36" ht="15" customHeight="1" thickBot="1" thickTop="1">
      <c r="AB61" s="172"/>
      <c r="AC61" s="33" t="e">
        <f>#REF!</f>
        <v>#REF!</v>
      </c>
      <c r="AD61" s="33" t="e">
        <f>#REF!</f>
        <v>#REF!</v>
      </c>
      <c r="AE61" s="33" t="e">
        <f>#REF!</f>
        <v>#REF!</v>
      </c>
      <c r="AF61" s="33" t="e">
        <f>#REF!</f>
        <v>#REF!</v>
      </c>
      <c r="AG61" s="33" t="e">
        <f>#REF!</f>
        <v>#REF!</v>
      </c>
      <c r="AH61" s="33" t="e">
        <f>#REF!</f>
        <v>#REF!</v>
      </c>
      <c r="AI61" s="33" t="e">
        <f>#REF!</f>
        <v>#REF!</v>
      </c>
      <c r="AJ61" s="33" t="e">
        <f>#REF!</f>
        <v>#REF!</v>
      </c>
    </row>
    <row r="62" spans="28:36" ht="15" customHeight="1" thickBot="1" thickTop="1">
      <c r="AB62" s="172"/>
      <c r="AC62" s="33" t="e">
        <f>#REF!</f>
        <v>#REF!</v>
      </c>
      <c r="AD62" s="33" t="e">
        <f>#REF!</f>
        <v>#REF!</v>
      </c>
      <c r="AE62" s="33" t="e">
        <f>#REF!</f>
        <v>#REF!</v>
      </c>
      <c r="AF62" s="33" t="e">
        <f>#REF!</f>
        <v>#REF!</v>
      </c>
      <c r="AG62" s="33" t="e">
        <f>#REF!</f>
        <v>#REF!</v>
      </c>
      <c r="AH62" s="33" t="e">
        <f>#REF!</f>
        <v>#REF!</v>
      </c>
      <c r="AI62" s="33" t="e">
        <f>#REF!</f>
        <v>#REF!</v>
      </c>
      <c r="AJ62" s="33" t="e">
        <f>#REF!</f>
        <v>#REF!</v>
      </c>
    </row>
    <row r="63" spans="28:36" ht="15" customHeight="1" thickBot="1" thickTop="1">
      <c r="AB63" s="172"/>
      <c r="AC63" s="33" t="e">
        <f>#REF!</f>
        <v>#REF!</v>
      </c>
      <c r="AD63" s="33" t="e">
        <f>#REF!</f>
        <v>#REF!</v>
      </c>
      <c r="AE63" s="33" t="e">
        <f>#REF!</f>
        <v>#REF!</v>
      </c>
      <c r="AF63" s="33" t="e">
        <f>#REF!</f>
        <v>#REF!</v>
      </c>
      <c r="AG63" s="33" t="e">
        <f>#REF!</f>
        <v>#REF!</v>
      </c>
      <c r="AH63" s="33" t="e">
        <f>#REF!</f>
        <v>#REF!</v>
      </c>
      <c r="AI63" s="33" t="e">
        <f>#REF!</f>
        <v>#REF!</v>
      </c>
      <c r="AJ63" s="33" t="e">
        <f>#REF!</f>
        <v>#REF!</v>
      </c>
    </row>
    <row r="64" spans="28:36" ht="15" customHeight="1" thickBot="1" thickTop="1">
      <c r="AB64" s="172"/>
      <c r="AC64" s="33" t="e">
        <f>#REF!</f>
        <v>#REF!</v>
      </c>
      <c r="AD64" s="33" t="e">
        <f>#REF!</f>
        <v>#REF!</v>
      </c>
      <c r="AE64" s="33" t="e">
        <f>#REF!</f>
        <v>#REF!</v>
      </c>
      <c r="AF64" s="33" t="e">
        <f>#REF!</f>
        <v>#REF!</v>
      </c>
      <c r="AG64" s="33" t="e">
        <f>#REF!</f>
        <v>#REF!</v>
      </c>
      <c r="AH64" s="33" t="e">
        <f>#REF!</f>
        <v>#REF!</v>
      </c>
      <c r="AI64" s="33" t="e">
        <f>#REF!</f>
        <v>#REF!</v>
      </c>
      <c r="AJ64" s="33" t="e">
        <f>#REF!</f>
        <v>#REF!</v>
      </c>
    </row>
    <row r="65" spans="28:36" ht="15" customHeight="1" thickBot="1" thickTop="1">
      <c r="AB65" s="172"/>
      <c r="AC65" s="33" t="e">
        <f>#REF!</f>
        <v>#REF!</v>
      </c>
      <c r="AD65" s="33" t="e">
        <f>#REF!</f>
        <v>#REF!</v>
      </c>
      <c r="AE65" s="33" t="e">
        <f>#REF!</f>
        <v>#REF!</v>
      </c>
      <c r="AF65" s="33" t="e">
        <f>#REF!</f>
        <v>#REF!</v>
      </c>
      <c r="AG65" s="33" t="e">
        <f>#REF!</f>
        <v>#REF!</v>
      </c>
      <c r="AH65" s="33" t="e">
        <f>#REF!</f>
        <v>#REF!</v>
      </c>
      <c r="AI65" s="33" t="e">
        <f>#REF!</f>
        <v>#REF!</v>
      </c>
      <c r="AJ65" s="33" t="e">
        <f>#REF!</f>
        <v>#REF!</v>
      </c>
    </row>
    <row r="66" spans="28:36" ht="15" customHeight="1" thickBot="1" thickTop="1">
      <c r="AB66" s="172"/>
      <c r="AC66" s="33" t="e">
        <f>#REF!</f>
        <v>#REF!</v>
      </c>
      <c r="AD66" s="33" t="e">
        <f>#REF!</f>
        <v>#REF!</v>
      </c>
      <c r="AE66" s="33" t="e">
        <f>#REF!</f>
        <v>#REF!</v>
      </c>
      <c r="AF66" s="33" t="e">
        <f>#REF!</f>
        <v>#REF!</v>
      </c>
      <c r="AG66" s="33" t="e">
        <f>#REF!</f>
        <v>#REF!</v>
      </c>
      <c r="AH66" s="33" t="e">
        <f>#REF!</f>
        <v>#REF!</v>
      </c>
      <c r="AI66" s="33" t="e">
        <f>#REF!</f>
        <v>#REF!</v>
      </c>
      <c r="AJ66" s="33" t="e">
        <f>#REF!</f>
        <v>#REF!</v>
      </c>
    </row>
    <row r="67" spans="28:36" ht="15" customHeight="1" thickBot="1" thickTop="1">
      <c r="AB67" s="172"/>
      <c r="AC67" s="33" t="e">
        <f>#REF!</f>
        <v>#REF!</v>
      </c>
      <c r="AD67" s="33" t="e">
        <f>#REF!</f>
        <v>#REF!</v>
      </c>
      <c r="AE67" s="33" t="e">
        <f>#REF!</f>
        <v>#REF!</v>
      </c>
      <c r="AF67" s="33" t="e">
        <f>#REF!</f>
        <v>#REF!</v>
      </c>
      <c r="AG67" s="33" t="e">
        <f>#REF!</f>
        <v>#REF!</v>
      </c>
      <c r="AH67" s="33" t="e">
        <f>#REF!</f>
        <v>#REF!</v>
      </c>
      <c r="AI67" s="33" t="e">
        <f>#REF!</f>
        <v>#REF!</v>
      </c>
      <c r="AJ67" s="33" t="e">
        <f>#REF!</f>
        <v>#REF!</v>
      </c>
    </row>
    <row r="68" spans="28:36" ht="15" customHeight="1" thickBot="1" thickTop="1">
      <c r="AB68" s="172"/>
      <c r="AC68" s="33" t="e">
        <f>#REF!</f>
        <v>#REF!</v>
      </c>
      <c r="AD68" s="33" t="e">
        <f>#REF!</f>
        <v>#REF!</v>
      </c>
      <c r="AE68" s="33" t="e">
        <f>#REF!</f>
        <v>#REF!</v>
      </c>
      <c r="AF68" s="33" t="e">
        <f>#REF!</f>
        <v>#REF!</v>
      </c>
      <c r="AG68" s="33" t="e">
        <f>#REF!</f>
        <v>#REF!</v>
      </c>
      <c r="AH68" s="33" t="e">
        <f>#REF!</f>
        <v>#REF!</v>
      </c>
      <c r="AI68" s="33" t="e">
        <f>#REF!</f>
        <v>#REF!</v>
      </c>
      <c r="AJ68" s="33" t="e">
        <f>#REF!</f>
        <v>#REF!</v>
      </c>
    </row>
    <row r="69" spans="28:36" ht="15" customHeight="1" thickBot="1" thickTop="1">
      <c r="AB69" s="172"/>
      <c r="AC69" s="33" t="e">
        <f>#REF!</f>
        <v>#REF!</v>
      </c>
      <c r="AD69" s="33" t="e">
        <f>#REF!</f>
        <v>#REF!</v>
      </c>
      <c r="AE69" s="33" t="e">
        <f>#REF!</f>
        <v>#REF!</v>
      </c>
      <c r="AF69" s="33" t="e">
        <f>#REF!</f>
        <v>#REF!</v>
      </c>
      <c r="AG69" s="33" t="e">
        <f>#REF!</f>
        <v>#REF!</v>
      </c>
      <c r="AH69" s="33" t="e">
        <f>#REF!</f>
        <v>#REF!</v>
      </c>
      <c r="AI69" s="33" t="e">
        <f>#REF!</f>
        <v>#REF!</v>
      </c>
      <c r="AJ69" s="33" t="e">
        <f>#REF!</f>
        <v>#REF!</v>
      </c>
    </row>
    <row r="70" spans="28:36" ht="15" customHeight="1" thickBot="1" thickTop="1">
      <c r="AB70" s="172"/>
      <c r="AC70" s="33" t="e">
        <f>#REF!</f>
        <v>#REF!</v>
      </c>
      <c r="AD70" s="33" t="e">
        <f>#REF!</f>
        <v>#REF!</v>
      </c>
      <c r="AE70" s="33" t="e">
        <f>#REF!</f>
        <v>#REF!</v>
      </c>
      <c r="AF70" s="33" t="e">
        <f>#REF!</f>
        <v>#REF!</v>
      </c>
      <c r="AG70" s="33" t="e">
        <f>#REF!</f>
        <v>#REF!</v>
      </c>
      <c r="AH70" s="33" t="e">
        <f>#REF!</f>
        <v>#REF!</v>
      </c>
      <c r="AI70" s="33" t="e">
        <f>#REF!</f>
        <v>#REF!</v>
      </c>
      <c r="AJ70" s="33" t="e">
        <f>#REF!</f>
        <v>#REF!</v>
      </c>
    </row>
    <row r="71" spans="28:36" ht="15" customHeight="1" thickBot="1" thickTop="1">
      <c r="AB71" s="172"/>
      <c r="AC71" s="33" t="e">
        <f>#REF!</f>
        <v>#REF!</v>
      </c>
      <c r="AD71" s="33" t="e">
        <f>#REF!</f>
        <v>#REF!</v>
      </c>
      <c r="AE71" s="33" t="e">
        <f>#REF!</f>
        <v>#REF!</v>
      </c>
      <c r="AF71" s="33" t="e">
        <f>#REF!</f>
        <v>#REF!</v>
      </c>
      <c r="AG71" s="33" t="e">
        <f>#REF!</f>
        <v>#REF!</v>
      </c>
      <c r="AH71" s="33" t="e">
        <f>#REF!</f>
        <v>#REF!</v>
      </c>
      <c r="AI71" s="33" t="e">
        <f>#REF!</f>
        <v>#REF!</v>
      </c>
      <c r="AJ71" s="33" t="e">
        <f>#REF!</f>
        <v>#REF!</v>
      </c>
    </row>
    <row r="72" spans="28:36" ht="15" customHeight="1" thickBot="1" thickTop="1">
      <c r="AB72" s="172"/>
      <c r="AC72" s="33" t="e">
        <f>#REF!</f>
        <v>#REF!</v>
      </c>
      <c r="AD72" s="33" t="e">
        <f>#REF!</f>
        <v>#REF!</v>
      </c>
      <c r="AE72" s="33" t="e">
        <f>#REF!</f>
        <v>#REF!</v>
      </c>
      <c r="AF72" s="33" t="e">
        <f>#REF!</f>
        <v>#REF!</v>
      </c>
      <c r="AG72" s="33" t="e">
        <f>#REF!</f>
        <v>#REF!</v>
      </c>
      <c r="AH72" s="33" t="e">
        <f>#REF!</f>
        <v>#REF!</v>
      </c>
      <c r="AI72" s="33" t="e">
        <f>#REF!</f>
        <v>#REF!</v>
      </c>
      <c r="AJ72" s="33" t="e">
        <f>#REF!</f>
        <v>#REF!</v>
      </c>
    </row>
    <row r="73" spans="28:36" ht="15" customHeight="1" thickBot="1" thickTop="1">
      <c r="AB73" s="172"/>
      <c r="AC73" s="33" t="e">
        <f>#REF!</f>
        <v>#REF!</v>
      </c>
      <c r="AD73" s="33" t="e">
        <f>#REF!</f>
        <v>#REF!</v>
      </c>
      <c r="AE73" s="33" t="e">
        <f>#REF!</f>
        <v>#REF!</v>
      </c>
      <c r="AF73" s="33" t="e">
        <f>#REF!</f>
        <v>#REF!</v>
      </c>
      <c r="AG73" s="33" t="e">
        <f>#REF!</f>
        <v>#REF!</v>
      </c>
      <c r="AH73" s="33" t="e">
        <f>#REF!</f>
        <v>#REF!</v>
      </c>
      <c r="AI73" s="33" t="e">
        <f>#REF!</f>
        <v>#REF!</v>
      </c>
      <c r="AJ73" s="33" t="e">
        <f>#REF!</f>
        <v>#REF!</v>
      </c>
    </row>
    <row r="74" spans="28:36" ht="15" customHeight="1" thickBot="1" thickTop="1">
      <c r="AB74" s="172"/>
      <c r="AC74" s="33" t="e">
        <f>#REF!</f>
        <v>#REF!</v>
      </c>
      <c r="AD74" s="33" t="e">
        <f>#REF!</f>
        <v>#REF!</v>
      </c>
      <c r="AE74" s="33" t="e">
        <f>#REF!</f>
        <v>#REF!</v>
      </c>
      <c r="AF74" s="33" t="e">
        <f>#REF!</f>
        <v>#REF!</v>
      </c>
      <c r="AG74" s="33" t="e">
        <f>#REF!</f>
        <v>#REF!</v>
      </c>
      <c r="AH74" s="33" t="e">
        <f>#REF!</f>
        <v>#REF!</v>
      </c>
      <c r="AI74" s="33" t="e">
        <f>#REF!</f>
        <v>#REF!</v>
      </c>
      <c r="AJ74" s="33" t="e">
        <f>#REF!</f>
        <v>#REF!</v>
      </c>
    </row>
    <row r="75" spans="28:36" ht="15" customHeight="1" thickBot="1" thickTop="1">
      <c r="AB75" s="173"/>
      <c r="AC75" s="35" t="e">
        <f>SUM(AC55:AC74)</f>
        <v>#REF!</v>
      </c>
      <c r="AD75" s="35" t="e">
        <f aca="true" t="shared" si="1" ref="AD75:AI75">SUM(AD55:AD74)</f>
        <v>#REF!</v>
      </c>
      <c r="AE75" s="35" t="e">
        <f t="shared" si="1"/>
        <v>#REF!</v>
      </c>
      <c r="AF75" s="35" t="e">
        <f t="shared" si="1"/>
        <v>#REF!</v>
      </c>
      <c r="AG75" s="35" t="e">
        <f t="shared" si="1"/>
        <v>#REF!</v>
      </c>
      <c r="AH75" s="35" t="e">
        <f t="shared" si="1"/>
        <v>#REF!</v>
      </c>
      <c r="AI75" s="35" t="e">
        <f t="shared" si="1"/>
        <v>#REF!</v>
      </c>
      <c r="AJ75" s="35" t="e">
        <f>SUM(AJ55:AJ74)</f>
        <v>#REF!</v>
      </c>
    </row>
    <row r="76" spans="28:36" ht="15" customHeight="1" thickBot="1" thickTop="1">
      <c r="AB76" s="6"/>
      <c r="AC76" s="6"/>
      <c r="AD76" s="6"/>
      <c r="AE76" s="6"/>
      <c r="AF76" s="6"/>
      <c r="AG76" s="118"/>
      <c r="AH76" s="118"/>
      <c r="AI76" s="6"/>
      <c r="AJ76" s="6"/>
    </row>
    <row r="77" spans="28:36" ht="15" customHeight="1" thickBot="1" thickTop="1">
      <c r="AB77" s="171" t="s">
        <v>82</v>
      </c>
      <c r="AC77" s="36"/>
      <c r="AD77" s="36"/>
      <c r="AE77" s="37" t="e">
        <f>#REF!</f>
        <v>#REF!</v>
      </c>
      <c r="AF77" s="38" t="e">
        <f>#REF!</f>
        <v>#REF!</v>
      </c>
      <c r="AG77" s="38" t="e">
        <f>#REF!</f>
        <v>#REF!</v>
      </c>
      <c r="AH77" s="38" t="e">
        <f>#REF!</f>
        <v>#REF!</v>
      </c>
      <c r="AI77" s="39" t="e">
        <f>#REF!</f>
        <v>#REF!</v>
      </c>
      <c r="AJ77" s="39" t="e">
        <f>#REF!</f>
        <v>#REF!</v>
      </c>
    </row>
    <row r="78" spans="28:36" ht="15" customHeight="1" thickBot="1" thickTop="1">
      <c r="AB78" s="172"/>
      <c r="AC78" s="40"/>
      <c r="AD78" s="40"/>
      <c r="AE78" s="37" t="e">
        <f>#REF!</f>
        <v>#REF!</v>
      </c>
      <c r="AF78" s="37" t="e">
        <f>#REF!</f>
        <v>#REF!</v>
      </c>
      <c r="AG78" s="37" t="e">
        <f>#REF!</f>
        <v>#REF!</v>
      </c>
      <c r="AH78" s="37" t="e">
        <f>#REF!</f>
        <v>#REF!</v>
      </c>
      <c r="AI78" s="37" t="e">
        <f>#REF!</f>
        <v>#REF!</v>
      </c>
      <c r="AJ78" s="37" t="e">
        <f>#REF!</f>
        <v>#REF!</v>
      </c>
    </row>
    <row r="79" spans="28:36" ht="15" customHeight="1" thickBot="1" thickTop="1">
      <c r="AB79" s="172"/>
      <c r="AC79" s="40"/>
      <c r="AD79" s="40"/>
      <c r="AE79" s="37" t="e">
        <f>#REF!</f>
        <v>#REF!</v>
      </c>
      <c r="AF79" s="37" t="e">
        <f>#REF!</f>
        <v>#REF!</v>
      </c>
      <c r="AG79" s="37" t="e">
        <f>#REF!</f>
        <v>#REF!</v>
      </c>
      <c r="AH79" s="37" t="e">
        <f>#REF!</f>
        <v>#REF!</v>
      </c>
      <c r="AI79" s="37" t="e">
        <f>#REF!</f>
        <v>#REF!</v>
      </c>
      <c r="AJ79" s="37" t="e">
        <f>#REF!</f>
        <v>#REF!</v>
      </c>
    </row>
    <row r="80" spans="28:36" ht="15" customHeight="1" thickBot="1" thickTop="1">
      <c r="AB80" s="172"/>
      <c r="AC80" s="40"/>
      <c r="AD80" s="40"/>
      <c r="AE80" s="37" t="e">
        <f>#REF!</f>
        <v>#REF!</v>
      </c>
      <c r="AF80" s="37" t="e">
        <f>#REF!</f>
        <v>#REF!</v>
      </c>
      <c r="AG80" s="37" t="e">
        <f>#REF!</f>
        <v>#REF!</v>
      </c>
      <c r="AH80" s="37" t="e">
        <f>#REF!</f>
        <v>#REF!</v>
      </c>
      <c r="AI80" s="37" t="e">
        <f>#REF!</f>
        <v>#REF!</v>
      </c>
      <c r="AJ80" s="37" t="e">
        <f>#REF!</f>
        <v>#REF!</v>
      </c>
    </row>
    <row r="81" spans="28:36" ht="15" customHeight="1" thickBot="1" thickTop="1">
      <c r="AB81" s="172"/>
      <c r="AC81" s="40"/>
      <c r="AD81" s="40"/>
      <c r="AE81" s="37" t="e">
        <f>#REF!</f>
        <v>#REF!</v>
      </c>
      <c r="AF81" s="37" t="e">
        <f>#REF!</f>
        <v>#REF!</v>
      </c>
      <c r="AG81" s="37" t="e">
        <f>#REF!</f>
        <v>#REF!</v>
      </c>
      <c r="AH81" s="37" t="e">
        <f>#REF!</f>
        <v>#REF!</v>
      </c>
      <c r="AI81" s="37" t="e">
        <f>#REF!</f>
        <v>#REF!</v>
      </c>
      <c r="AJ81" s="37" t="e">
        <f>#REF!</f>
        <v>#REF!</v>
      </c>
    </row>
    <row r="82" spans="28:36" ht="15" customHeight="1" thickBot="1" thickTop="1">
      <c r="AB82" s="172"/>
      <c r="AC82" s="40"/>
      <c r="AD82" s="40"/>
      <c r="AE82" s="37" t="e">
        <f>#REF!</f>
        <v>#REF!</v>
      </c>
      <c r="AF82" s="37" t="e">
        <f>#REF!</f>
        <v>#REF!</v>
      </c>
      <c r="AG82" s="37" t="e">
        <f>#REF!</f>
        <v>#REF!</v>
      </c>
      <c r="AH82" s="37" t="e">
        <f>#REF!</f>
        <v>#REF!</v>
      </c>
      <c r="AI82" s="37" t="e">
        <f>#REF!</f>
        <v>#REF!</v>
      </c>
      <c r="AJ82" s="37" t="e">
        <f>#REF!</f>
        <v>#REF!</v>
      </c>
    </row>
    <row r="83" spans="28:36" ht="15" customHeight="1" thickBot="1" thickTop="1">
      <c r="AB83" s="172"/>
      <c r="AC83" s="40"/>
      <c r="AD83" s="40"/>
      <c r="AE83" s="37" t="e">
        <f>#REF!</f>
        <v>#REF!</v>
      </c>
      <c r="AF83" s="37" t="e">
        <f>#REF!</f>
        <v>#REF!</v>
      </c>
      <c r="AG83" s="37" t="e">
        <f>#REF!</f>
        <v>#REF!</v>
      </c>
      <c r="AH83" s="37" t="e">
        <f>#REF!</f>
        <v>#REF!</v>
      </c>
      <c r="AI83" s="37" t="e">
        <f>#REF!</f>
        <v>#REF!</v>
      </c>
      <c r="AJ83" s="37" t="e">
        <f>#REF!</f>
        <v>#REF!</v>
      </c>
    </row>
    <row r="84" spans="28:36" ht="15" customHeight="1" thickBot="1" thickTop="1">
      <c r="AB84" s="172"/>
      <c r="AC84" s="40"/>
      <c r="AD84" s="40"/>
      <c r="AE84" s="37" t="e">
        <f>#REF!</f>
        <v>#REF!</v>
      </c>
      <c r="AF84" s="37" t="e">
        <f>#REF!</f>
        <v>#REF!</v>
      </c>
      <c r="AG84" s="37" t="e">
        <f>#REF!</f>
        <v>#REF!</v>
      </c>
      <c r="AH84" s="37" t="e">
        <f>#REF!</f>
        <v>#REF!</v>
      </c>
      <c r="AI84" s="37" t="e">
        <f>#REF!</f>
        <v>#REF!</v>
      </c>
      <c r="AJ84" s="37" t="e">
        <f>#REF!</f>
        <v>#REF!</v>
      </c>
    </row>
    <row r="85" spans="28:36" ht="15" customHeight="1" thickBot="1" thickTop="1">
      <c r="AB85" s="172"/>
      <c r="AC85" s="40"/>
      <c r="AD85" s="40"/>
      <c r="AE85" s="37" t="e">
        <f>#REF!</f>
        <v>#REF!</v>
      </c>
      <c r="AF85" s="37" t="e">
        <f>#REF!</f>
        <v>#REF!</v>
      </c>
      <c r="AG85" s="37" t="e">
        <f>#REF!</f>
        <v>#REF!</v>
      </c>
      <c r="AH85" s="37" t="e">
        <f>#REF!</f>
        <v>#REF!</v>
      </c>
      <c r="AI85" s="37" t="e">
        <f>#REF!</f>
        <v>#REF!</v>
      </c>
      <c r="AJ85" s="37" t="e">
        <f>#REF!</f>
        <v>#REF!</v>
      </c>
    </row>
    <row r="86" spans="28:36" ht="15" customHeight="1" thickBot="1" thickTop="1">
      <c r="AB86" s="172"/>
      <c r="AC86" s="40"/>
      <c r="AD86" s="40"/>
      <c r="AE86" s="37" t="e">
        <f>#REF!</f>
        <v>#REF!</v>
      </c>
      <c r="AF86" s="37" t="e">
        <f>#REF!</f>
        <v>#REF!</v>
      </c>
      <c r="AG86" s="37" t="e">
        <f>#REF!</f>
        <v>#REF!</v>
      </c>
      <c r="AH86" s="37" t="e">
        <f>#REF!</f>
        <v>#REF!</v>
      </c>
      <c r="AI86" s="37" t="e">
        <f>#REF!</f>
        <v>#REF!</v>
      </c>
      <c r="AJ86" s="37" t="e">
        <f>#REF!</f>
        <v>#REF!</v>
      </c>
    </row>
    <row r="87" spans="28:36" ht="15" customHeight="1" thickBot="1" thickTop="1">
      <c r="AB87" s="172"/>
      <c r="AC87" s="40"/>
      <c r="AD87" s="40"/>
      <c r="AE87" s="37" t="e">
        <f>#REF!</f>
        <v>#REF!</v>
      </c>
      <c r="AF87" s="37" t="e">
        <f>#REF!</f>
        <v>#REF!</v>
      </c>
      <c r="AG87" s="37" t="e">
        <f>#REF!</f>
        <v>#REF!</v>
      </c>
      <c r="AH87" s="37" t="e">
        <f>#REF!</f>
        <v>#REF!</v>
      </c>
      <c r="AI87" s="37" t="e">
        <f>#REF!</f>
        <v>#REF!</v>
      </c>
      <c r="AJ87" s="37" t="e">
        <f>#REF!</f>
        <v>#REF!</v>
      </c>
    </row>
    <row r="88" spans="28:36" ht="15" customHeight="1" thickBot="1" thickTop="1">
      <c r="AB88" s="172"/>
      <c r="AC88" s="40"/>
      <c r="AD88" s="40"/>
      <c r="AE88" s="37" t="e">
        <f>#REF!</f>
        <v>#REF!</v>
      </c>
      <c r="AF88" s="37" t="e">
        <f>#REF!</f>
        <v>#REF!</v>
      </c>
      <c r="AG88" s="37" t="e">
        <f>#REF!</f>
        <v>#REF!</v>
      </c>
      <c r="AH88" s="37" t="e">
        <f>#REF!</f>
        <v>#REF!</v>
      </c>
      <c r="AI88" s="37" t="e">
        <f>#REF!</f>
        <v>#REF!</v>
      </c>
      <c r="AJ88" s="37" t="e">
        <f>#REF!</f>
        <v>#REF!</v>
      </c>
    </row>
    <row r="89" spans="28:36" ht="15" customHeight="1" thickBot="1" thickTop="1">
      <c r="AB89" s="172"/>
      <c r="AC89" s="40"/>
      <c r="AD89" s="40"/>
      <c r="AE89" s="37" t="e">
        <f>#REF!</f>
        <v>#REF!</v>
      </c>
      <c r="AF89" s="37" t="e">
        <f>#REF!</f>
        <v>#REF!</v>
      </c>
      <c r="AG89" s="37" t="e">
        <f>#REF!</f>
        <v>#REF!</v>
      </c>
      <c r="AH89" s="37" t="e">
        <f>#REF!</f>
        <v>#REF!</v>
      </c>
      <c r="AI89" s="37" t="e">
        <f>#REF!</f>
        <v>#REF!</v>
      </c>
      <c r="AJ89" s="37" t="e">
        <f>#REF!</f>
        <v>#REF!</v>
      </c>
    </row>
    <row r="90" spans="28:36" ht="15" customHeight="1" thickBot="1" thickTop="1">
      <c r="AB90" s="172"/>
      <c r="AC90" s="40"/>
      <c r="AD90" s="40"/>
      <c r="AE90" s="37" t="e">
        <f>#REF!</f>
        <v>#REF!</v>
      </c>
      <c r="AF90" s="37" t="e">
        <f>#REF!</f>
        <v>#REF!</v>
      </c>
      <c r="AG90" s="37" t="e">
        <f>#REF!</f>
        <v>#REF!</v>
      </c>
      <c r="AH90" s="37" t="e">
        <f>#REF!</f>
        <v>#REF!</v>
      </c>
      <c r="AI90" s="37" t="e">
        <f>#REF!</f>
        <v>#REF!</v>
      </c>
      <c r="AJ90" s="37" t="e">
        <f>#REF!</f>
        <v>#REF!</v>
      </c>
    </row>
    <row r="91" spans="28:36" ht="15" customHeight="1" thickBot="1" thickTop="1">
      <c r="AB91" s="172"/>
      <c r="AC91" s="40"/>
      <c r="AD91" s="40"/>
      <c r="AE91" s="37" t="e">
        <f>#REF!</f>
        <v>#REF!</v>
      </c>
      <c r="AF91" s="37" t="e">
        <f>#REF!</f>
        <v>#REF!</v>
      </c>
      <c r="AG91" s="37" t="e">
        <f>#REF!</f>
        <v>#REF!</v>
      </c>
      <c r="AH91" s="37" t="e">
        <f>#REF!</f>
        <v>#REF!</v>
      </c>
      <c r="AI91" s="37" t="e">
        <f>#REF!</f>
        <v>#REF!</v>
      </c>
      <c r="AJ91" s="37" t="e">
        <f>#REF!</f>
        <v>#REF!</v>
      </c>
    </row>
    <row r="92" spans="28:36" ht="15" customHeight="1" thickBot="1" thickTop="1">
      <c r="AB92" s="172"/>
      <c r="AC92" s="40"/>
      <c r="AD92" s="40"/>
      <c r="AE92" s="37" t="e">
        <f>#REF!</f>
        <v>#REF!</v>
      </c>
      <c r="AF92" s="37" t="e">
        <f>#REF!</f>
        <v>#REF!</v>
      </c>
      <c r="AG92" s="37" t="e">
        <f>#REF!</f>
        <v>#REF!</v>
      </c>
      <c r="AH92" s="37" t="e">
        <f>#REF!</f>
        <v>#REF!</v>
      </c>
      <c r="AI92" s="37" t="e">
        <f>#REF!</f>
        <v>#REF!</v>
      </c>
      <c r="AJ92" s="37" t="e">
        <f>#REF!</f>
        <v>#REF!</v>
      </c>
    </row>
    <row r="93" spans="28:36" ht="15" customHeight="1" thickBot="1" thickTop="1">
      <c r="AB93" s="172"/>
      <c r="AC93" s="40"/>
      <c r="AD93" s="40"/>
      <c r="AE93" s="37" t="e">
        <f>#REF!</f>
        <v>#REF!</v>
      </c>
      <c r="AF93" s="37" t="e">
        <f>#REF!</f>
        <v>#REF!</v>
      </c>
      <c r="AG93" s="37" t="e">
        <f>#REF!</f>
        <v>#REF!</v>
      </c>
      <c r="AH93" s="37" t="e">
        <f>#REF!</f>
        <v>#REF!</v>
      </c>
      <c r="AI93" s="37" t="e">
        <f>#REF!</f>
        <v>#REF!</v>
      </c>
      <c r="AJ93" s="37" t="e">
        <f>#REF!</f>
        <v>#REF!</v>
      </c>
    </row>
    <row r="94" spans="28:36" ht="15" customHeight="1" thickBot="1" thickTop="1">
      <c r="AB94" s="172"/>
      <c r="AC94" s="40"/>
      <c r="AD94" s="40"/>
      <c r="AE94" s="37" t="e">
        <f>#REF!</f>
        <v>#REF!</v>
      </c>
      <c r="AF94" s="37" t="e">
        <f>#REF!</f>
        <v>#REF!</v>
      </c>
      <c r="AG94" s="37" t="e">
        <f>#REF!</f>
        <v>#REF!</v>
      </c>
      <c r="AH94" s="37" t="e">
        <f>#REF!</f>
        <v>#REF!</v>
      </c>
      <c r="AI94" s="37" t="e">
        <f>#REF!</f>
        <v>#REF!</v>
      </c>
      <c r="AJ94" s="37" t="e">
        <f>#REF!</f>
        <v>#REF!</v>
      </c>
    </row>
    <row r="95" spans="28:36" ht="15" customHeight="1" thickBot="1" thickTop="1">
      <c r="AB95" s="172"/>
      <c r="AC95" s="40"/>
      <c r="AD95" s="40"/>
      <c r="AE95" s="37" t="e">
        <f>#REF!</f>
        <v>#REF!</v>
      </c>
      <c r="AF95" s="37" t="e">
        <f>#REF!</f>
        <v>#REF!</v>
      </c>
      <c r="AG95" s="37" t="e">
        <f>#REF!</f>
        <v>#REF!</v>
      </c>
      <c r="AH95" s="37" t="e">
        <f>#REF!</f>
        <v>#REF!</v>
      </c>
      <c r="AI95" s="37" t="e">
        <f>#REF!</f>
        <v>#REF!</v>
      </c>
      <c r="AJ95" s="37" t="e">
        <f>#REF!</f>
        <v>#REF!</v>
      </c>
    </row>
    <row r="96" spans="28:36" ht="15" customHeight="1" thickBot="1" thickTop="1">
      <c r="AB96" s="172"/>
      <c r="AC96" s="40"/>
      <c r="AD96" s="40"/>
      <c r="AE96" s="37" t="e">
        <f>#REF!</f>
        <v>#REF!</v>
      </c>
      <c r="AF96" s="37" t="e">
        <f>#REF!</f>
        <v>#REF!</v>
      </c>
      <c r="AG96" s="37" t="e">
        <f>#REF!</f>
        <v>#REF!</v>
      </c>
      <c r="AH96" s="37" t="e">
        <f>#REF!</f>
        <v>#REF!</v>
      </c>
      <c r="AI96" s="37" t="e">
        <f>#REF!</f>
        <v>#REF!</v>
      </c>
      <c r="AJ96" s="37" t="e">
        <f>#REF!</f>
        <v>#REF!</v>
      </c>
    </row>
    <row r="97" spans="28:36" ht="15" customHeight="1" thickBot="1" thickTop="1">
      <c r="AB97" s="173"/>
      <c r="AC97" s="41"/>
      <c r="AD97" s="42"/>
      <c r="AE97" s="35" t="e">
        <f aca="true" t="shared" si="2" ref="AE97:AJ97">SUM(AE77:AE96)</f>
        <v>#REF!</v>
      </c>
      <c r="AF97" s="35" t="e">
        <f t="shared" si="2"/>
        <v>#REF!</v>
      </c>
      <c r="AG97" s="35" t="e">
        <f t="shared" si="2"/>
        <v>#REF!</v>
      </c>
      <c r="AH97" s="35" t="e">
        <f t="shared" si="2"/>
        <v>#REF!</v>
      </c>
      <c r="AI97" s="35" t="e">
        <f t="shared" si="2"/>
        <v>#REF!</v>
      </c>
      <c r="AJ97" s="35" t="e">
        <f t="shared" si="2"/>
        <v>#REF!</v>
      </c>
    </row>
    <row r="98" spans="28:36" ht="15" customHeight="1" thickBot="1" thickTop="1">
      <c r="AB98" s="6"/>
      <c r="AC98" s="6"/>
      <c r="AD98" s="6"/>
      <c r="AE98" s="6"/>
      <c r="AF98" s="6"/>
      <c r="AG98" s="6"/>
      <c r="AH98" s="6"/>
      <c r="AI98" s="6"/>
      <c r="AJ98" s="6"/>
    </row>
    <row r="99" spans="28:36" ht="15" customHeight="1" thickBot="1" thickTop="1">
      <c r="AB99" s="171" t="s">
        <v>81</v>
      </c>
      <c r="AC99" s="33" t="e">
        <f>#REF!</f>
        <v>#REF!</v>
      </c>
      <c r="AD99" s="38" t="e">
        <f>#REF!</f>
        <v>#REF!</v>
      </c>
      <c r="AE99" s="38" t="e">
        <f>#REF!</f>
        <v>#REF!</v>
      </c>
      <c r="AF99" s="38" t="e">
        <f>#REF!</f>
        <v>#REF!</v>
      </c>
      <c r="AG99" s="38" t="e">
        <f>#REF!</f>
        <v>#REF!</v>
      </c>
      <c r="AH99" s="38" t="e">
        <f>#REF!</f>
        <v>#REF!</v>
      </c>
      <c r="AI99" s="39" t="e">
        <f>#REF!</f>
        <v>#REF!</v>
      </c>
      <c r="AJ99" s="39" t="e">
        <f>#REF!</f>
        <v>#REF!</v>
      </c>
    </row>
    <row r="100" spans="28:36" ht="15" customHeight="1" thickBot="1" thickTop="1">
      <c r="AB100" s="172"/>
      <c r="AC100" s="33" t="e">
        <f>#REF!</f>
        <v>#REF!</v>
      </c>
      <c r="AD100" s="38" t="e">
        <f>#REF!</f>
        <v>#REF!</v>
      </c>
      <c r="AE100" s="38" t="e">
        <f>#REF!</f>
        <v>#REF!</v>
      </c>
      <c r="AF100" s="38" t="e">
        <f>#REF!</f>
        <v>#REF!</v>
      </c>
      <c r="AG100" s="38" t="e">
        <f>#REF!</f>
        <v>#REF!</v>
      </c>
      <c r="AH100" s="38" t="e">
        <f>#REF!</f>
        <v>#REF!</v>
      </c>
      <c r="AI100" s="39" t="e">
        <f>#REF!</f>
        <v>#REF!</v>
      </c>
      <c r="AJ100" s="39" t="e">
        <f>#REF!</f>
        <v>#REF!</v>
      </c>
    </row>
    <row r="101" spans="28:36" ht="15" customHeight="1" thickBot="1" thickTop="1">
      <c r="AB101" s="172"/>
      <c r="AC101" s="33" t="e">
        <f>#REF!</f>
        <v>#REF!</v>
      </c>
      <c r="AD101" s="38" t="e">
        <f>#REF!</f>
        <v>#REF!</v>
      </c>
      <c r="AE101" s="38" t="e">
        <f>#REF!</f>
        <v>#REF!</v>
      </c>
      <c r="AF101" s="38" t="e">
        <f>#REF!</f>
        <v>#REF!</v>
      </c>
      <c r="AG101" s="38" t="e">
        <f>#REF!</f>
        <v>#REF!</v>
      </c>
      <c r="AH101" s="38" t="e">
        <f>#REF!</f>
        <v>#REF!</v>
      </c>
      <c r="AI101" s="39" t="e">
        <f>#REF!</f>
        <v>#REF!</v>
      </c>
      <c r="AJ101" s="39" t="e">
        <f>#REF!</f>
        <v>#REF!</v>
      </c>
    </row>
    <row r="102" spans="28:36" ht="15" customHeight="1" thickBot="1" thickTop="1">
      <c r="AB102" s="172"/>
      <c r="AC102" s="33" t="e">
        <f>#REF!</f>
        <v>#REF!</v>
      </c>
      <c r="AD102" s="38" t="e">
        <f>#REF!</f>
        <v>#REF!</v>
      </c>
      <c r="AE102" s="38" t="e">
        <f>#REF!</f>
        <v>#REF!</v>
      </c>
      <c r="AF102" s="38" t="e">
        <f>#REF!</f>
        <v>#REF!</v>
      </c>
      <c r="AG102" s="38" t="e">
        <f>#REF!</f>
        <v>#REF!</v>
      </c>
      <c r="AH102" s="38" t="e">
        <f>#REF!</f>
        <v>#REF!</v>
      </c>
      <c r="AI102" s="39" t="e">
        <f>#REF!</f>
        <v>#REF!</v>
      </c>
      <c r="AJ102" s="39" t="e">
        <f>#REF!</f>
        <v>#REF!</v>
      </c>
    </row>
    <row r="103" spans="28:36" ht="15" customHeight="1" thickBot="1" thickTop="1">
      <c r="AB103" s="172"/>
      <c r="AC103" s="33" t="e">
        <f>#REF!</f>
        <v>#REF!</v>
      </c>
      <c r="AD103" s="38" t="e">
        <f>#REF!</f>
        <v>#REF!</v>
      </c>
      <c r="AE103" s="38" t="e">
        <f>#REF!</f>
        <v>#REF!</v>
      </c>
      <c r="AF103" s="38" t="e">
        <f>#REF!</f>
        <v>#REF!</v>
      </c>
      <c r="AG103" s="38" t="e">
        <f>#REF!</f>
        <v>#REF!</v>
      </c>
      <c r="AH103" s="38" t="e">
        <f>#REF!</f>
        <v>#REF!</v>
      </c>
      <c r="AI103" s="39" t="e">
        <f>#REF!</f>
        <v>#REF!</v>
      </c>
      <c r="AJ103" s="39" t="e">
        <f>#REF!</f>
        <v>#REF!</v>
      </c>
    </row>
    <row r="104" spans="28:36" ht="15" customHeight="1" thickBot="1" thickTop="1">
      <c r="AB104" s="172"/>
      <c r="AC104" s="33" t="e">
        <f>#REF!</f>
        <v>#REF!</v>
      </c>
      <c r="AD104" s="38" t="e">
        <f>#REF!</f>
        <v>#REF!</v>
      </c>
      <c r="AE104" s="38" t="e">
        <f>#REF!</f>
        <v>#REF!</v>
      </c>
      <c r="AF104" s="38" t="e">
        <f>#REF!</f>
        <v>#REF!</v>
      </c>
      <c r="AG104" s="38" t="e">
        <f>#REF!</f>
        <v>#REF!</v>
      </c>
      <c r="AH104" s="38" t="e">
        <f>#REF!</f>
        <v>#REF!</v>
      </c>
      <c r="AI104" s="39" t="e">
        <f>#REF!</f>
        <v>#REF!</v>
      </c>
      <c r="AJ104" s="39" t="e">
        <f>#REF!</f>
        <v>#REF!</v>
      </c>
    </row>
    <row r="105" spans="28:36" ht="15" customHeight="1" thickBot="1" thickTop="1">
      <c r="AB105" s="172"/>
      <c r="AC105" s="33" t="e">
        <f>#REF!</f>
        <v>#REF!</v>
      </c>
      <c r="AD105" s="38" t="e">
        <f>#REF!</f>
        <v>#REF!</v>
      </c>
      <c r="AE105" s="38" t="e">
        <f>#REF!</f>
        <v>#REF!</v>
      </c>
      <c r="AF105" s="38" t="e">
        <f>#REF!</f>
        <v>#REF!</v>
      </c>
      <c r="AG105" s="38" t="e">
        <f>#REF!</f>
        <v>#REF!</v>
      </c>
      <c r="AH105" s="38" t="e">
        <f>#REF!</f>
        <v>#REF!</v>
      </c>
      <c r="AI105" s="39" t="e">
        <f>#REF!</f>
        <v>#REF!</v>
      </c>
      <c r="AJ105" s="39" t="e">
        <f>#REF!</f>
        <v>#REF!</v>
      </c>
    </row>
    <row r="106" spans="28:36" ht="15" customHeight="1" thickBot="1" thickTop="1">
      <c r="AB106" s="172"/>
      <c r="AC106" s="33" t="e">
        <f>#REF!</f>
        <v>#REF!</v>
      </c>
      <c r="AD106" s="38" t="e">
        <f>#REF!</f>
        <v>#REF!</v>
      </c>
      <c r="AE106" s="38" t="e">
        <f>#REF!</f>
        <v>#REF!</v>
      </c>
      <c r="AF106" s="38" t="e">
        <f>#REF!</f>
        <v>#REF!</v>
      </c>
      <c r="AG106" s="38" t="e">
        <f>#REF!</f>
        <v>#REF!</v>
      </c>
      <c r="AH106" s="38" t="e">
        <f>#REF!</f>
        <v>#REF!</v>
      </c>
      <c r="AI106" s="39" t="e">
        <f>#REF!</f>
        <v>#REF!</v>
      </c>
      <c r="AJ106" s="39" t="e">
        <f>#REF!</f>
        <v>#REF!</v>
      </c>
    </row>
    <row r="107" spans="28:36" ht="15" customHeight="1" thickBot="1" thickTop="1">
      <c r="AB107" s="172"/>
      <c r="AC107" s="33" t="e">
        <f>#REF!</f>
        <v>#REF!</v>
      </c>
      <c r="AD107" s="38" t="e">
        <f>#REF!</f>
        <v>#REF!</v>
      </c>
      <c r="AE107" s="38" t="e">
        <f>#REF!</f>
        <v>#REF!</v>
      </c>
      <c r="AF107" s="38" t="e">
        <f>#REF!</f>
        <v>#REF!</v>
      </c>
      <c r="AG107" s="38" t="e">
        <f>#REF!</f>
        <v>#REF!</v>
      </c>
      <c r="AH107" s="38" t="e">
        <f>#REF!</f>
        <v>#REF!</v>
      </c>
      <c r="AI107" s="39" t="e">
        <f>#REF!</f>
        <v>#REF!</v>
      </c>
      <c r="AJ107" s="39" t="e">
        <f>#REF!</f>
        <v>#REF!</v>
      </c>
    </row>
    <row r="108" spans="28:36" ht="15" customHeight="1" thickBot="1" thickTop="1">
      <c r="AB108" s="172"/>
      <c r="AC108" s="33" t="e">
        <f>#REF!</f>
        <v>#REF!</v>
      </c>
      <c r="AD108" s="38" t="e">
        <f>#REF!</f>
        <v>#REF!</v>
      </c>
      <c r="AE108" s="38" t="e">
        <f>#REF!</f>
        <v>#REF!</v>
      </c>
      <c r="AF108" s="38" t="e">
        <f>#REF!</f>
        <v>#REF!</v>
      </c>
      <c r="AG108" s="38" t="e">
        <f>#REF!</f>
        <v>#REF!</v>
      </c>
      <c r="AH108" s="38" t="e">
        <f>#REF!</f>
        <v>#REF!</v>
      </c>
      <c r="AI108" s="39" t="e">
        <f>#REF!</f>
        <v>#REF!</v>
      </c>
      <c r="AJ108" s="39" t="e">
        <f>#REF!</f>
        <v>#REF!</v>
      </c>
    </row>
    <row r="109" spans="28:36" ht="15" customHeight="1" thickBot="1" thickTop="1">
      <c r="AB109" s="172"/>
      <c r="AC109" s="33" t="e">
        <f>#REF!</f>
        <v>#REF!</v>
      </c>
      <c r="AD109" s="38" t="e">
        <f>#REF!</f>
        <v>#REF!</v>
      </c>
      <c r="AE109" s="38" t="e">
        <f>#REF!</f>
        <v>#REF!</v>
      </c>
      <c r="AF109" s="38" t="e">
        <f>#REF!</f>
        <v>#REF!</v>
      </c>
      <c r="AG109" s="38" t="e">
        <f>#REF!</f>
        <v>#REF!</v>
      </c>
      <c r="AH109" s="38" t="e">
        <f>#REF!</f>
        <v>#REF!</v>
      </c>
      <c r="AI109" s="39" t="e">
        <f>#REF!</f>
        <v>#REF!</v>
      </c>
      <c r="AJ109" s="39" t="e">
        <f>#REF!</f>
        <v>#REF!</v>
      </c>
    </row>
    <row r="110" spans="28:36" ht="15" customHeight="1" thickBot="1" thickTop="1">
      <c r="AB110" s="172"/>
      <c r="AC110" s="33" t="e">
        <f>#REF!</f>
        <v>#REF!</v>
      </c>
      <c r="AD110" s="38" t="e">
        <f>#REF!</f>
        <v>#REF!</v>
      </c>
      <c r="AE110" s="38" t="e">
        <f>#REF!</f>
        <v>#REF!</v>
      </c>
      <c r="AF110" s="38" t="e">
        <f>#REF!</f>
        <v>#REF!</v>
      </c>
      <c r="AG110" s="38" t="e">
        <f>#REF!</f>
        <v>#REF!</v>
      </c>
      <c r="AH110" s="38" t="e">
        <f>#REF!</f>
        <v>#REF!</v>
      </c>
      <c r="AI110" s="39" t="e">
        <f>#REF!</f>
        <v>#REF!</v>
      </c>
      <c r="AJ110" s="39" t="e">
        <f>#REF!</f>
        <v>#REF!</v>
      </c>
    </row>
    <row r="111" spans="28:36" ht="15" customHeight="1" thickBot="1" thickTop="1">
      <c r="AB111" s="172"/>
      <c r="AC111" s="33" t="e">
        <f>#REF!</f>
        <v>#REF!</v>
      </c>
      <c r="AD111" s="38" t="e">
        <f>#REF!</f>
        <v>#REF!</v>
      </c>
      <c r="AE111" s="38" t="e">
        <f>#REF!</f>
        <v>#REF!</v>
      </c>
      <c r="AF111" s="38" t="e">
        <f>#REF!</f>
        <v>#REF!</v>
      </c>
      <c r="AG111" s="38" t="e">
        <f>#REF!</f>
        <v>#REF!</v>
      </c>
      <c r="AH111" s="38" t="e">
        <f>#REF!</f>
        <v>#REF!</v>
      </c>
      <c r="AI111" s="39" t="e">
        <f>#REF!</f>
        <v>#REF!</v>
      </c>
      <c r="AJ111" s="39" t="e">
        <f>#REF!</f>
        <v>#REF!</v>
      </c>
    </row>
    <row r="112" spans="28:36" ht="15" customHeight="1" thickBot="1" thickTop="1">
      <c r="AB112" s="172"/>
      <c r="AC112" s="33" t="e">
        <f>#REF!</f>
        <v>#REF!</v>
      </c>
      <c r="AD112" s="38" t="e">
        <f>#REF!</f>
        <v>#REF!</v>
      </c>
      <c r="AE112" s="38" t="e">
        <f>#REF!</f>
        <v>#REF!</v>
      </c>
      <c r="AF112" s="38" t="e">
        <f>#REF!</f>
        <v>#REF!</v>
      </c>
      <c r="AG112" s="38" t="e">
        <f>#REF!</f>
        <v>#REF!</v>
      </c>
      <c r="AH112" s="38" t="e">
        <f>#REF!</f>
        <v>#REF!</v>
      </c>
      <c r="AI112" s="39" t="e">
        <f>#REF!</f>
        <v>#REF!</v>
      </c>
      <c r="AJ112" s="39" t="e">
        <f>#REF!</f>
        <v>#REF!</v>
      </c>
    </row>
    <row r="113" spans="28:36" ht="15" customHeight="1" thickBot="1" thickTop="1">
      <c r="AB113" s="172"/>
      <c r="AC113" s="33" t="e">
        <f>#REF!</f>
        <v>#REF!</v>
      </c>
      <c r="AD113" s="38" t="e">
        <f>#REF!</f>
        <v>#REF!</v>
      </c>
      <c r="AE113" s="38" t="e">
        <f>#REF!</f>
        <v>#REF!</v>
      </c>
      <c r="AF113" s="38" t="e">
        <f>#REF!</f>
        <v>#REF!</v>
      </c>
      <c r="AG113" s="38" t="e">
        <f>#REF!</f>
        <v>#REF!</v>
      </c>
      <c r="AH113" s="38" t="e">
        <f>#REF!</f>
        <v>#REF!</v>
      </c>
      <c r="AI113" s="39" t="e">
        <f>#REF!</f>
        <v>#REF!</v>
      </c>
      <c r="AJ113" s="39" t="e">
        <f>#REF!</f>
        <v>#REF!</v>
      </c>
    </row>
    <row r="114" spans="28:36" ht="15" customHeight="1" thickBot="1" thickTop="1">
      <c r="AB114" s="172"/>
      <c r="AC114" s="33" t="e">
        <f>#REF!</f>
        <v>#REF!</v>
      </c>
      <c r="AD114" s="38" t="e">
        <f>#REF!</f>
        <v>#REF!</v>
      </c>
      <c r="AE114" s="38" t="e">
        <f>#REF!</f>
        <v>#REF!</v>
      </c>
      <c r="AF114" s="38" t="e">
        <f>#REF!</f>
        <v>#REF!</v>
      </c>
      <c r="AG114" s="38" t="e">
        <f>#REF!</f>
        <v>#REF!</v>
      </c>
      <c r="AH114" s="38" t="e">
        <f>#REF!</f>
        <v>#REF!</v>
      </c>
      <c r="AI114" s="39" t="e">
        <f>#REF!</f>
        <v>#REF!</v>
      </c>
      <c r="AJ114" s="39" t="e">
        <f>#REF!</f>
        <v>#REF!</v>
      </c>
    </row>
    <row r="115" spans="28:36" ht="15" customHeight="1" thickBot="1" thickTop="1">
      <c r="AB115" s="172"/>
      <c r="AC115" s="33" t="e">
        <f>#REF!</f>
        <v>#REF!</v>
      </c>
      <c r="AD115" s="38" t="e">
        <f>#REF!</f>
        <v>#REF!</v>
      </c>
      <c r="AE115" s="38" t="e">
        <f>#REF!</f>
        <v>#REF!</v>
      </c>
      <c r="AF115" s="38" t="e">
        <f>#REF!</f>
        <v>#REF!</v>
      </c>
      <c r="AG115" s="38" t="e">
        <f>#REF!</f>
        <v>#REF!</v>
      </c>
      <c r="AH115" s="38" t="e">
        <f>#REF!</f>
        <v>#REF!</v>
      </c>
      <c r="AI115" s="39" t="e">
        <f>#REF!</f>
        <v>#REF!</v>
      </c>
      <c r="AJ115" s="39" t="e">
        <f>#REF!</f>
        <v>#REF!</v>
      </c>
    </row>
    <row r="116" spans="28:36" ht="15" customHeight="1" thickBot="1" thickTop="1">
      <c r="AB116" s="172"/>
      <c r="AC116" s="33" t="e">
        <f>#REF!</f>
        <v>#REF!</v>
      </c>
      <c r="AD116" s="38" t="e">
        <f>#REF!</f>
        <v>#REF!</v>
      </c>
      <c r="AE116" s="38" t="e">
        <f>#REF!</f>
        <v>#REF!</v>
      </c>
      <c r="AF116" s="38" t="e">
        <f>#REF!</f>
        <v>#REF!</v>
      </c>
      <c r="AG116" s="38" t="e">
        <f>#REF!</f>
        <v>#REF!</v>
      </c>
      <c r="AH116" s="38" t="e">
        <f>#REF!</f>
        <v>#REF!</v>
      </c>
      <c r="AI116" s="39" t="e">
        <f>#REF!</f>
        <v>#REF!</v>
      </c>
      <c r="AJ116" s="39" t="e">
        <f>#REF!</f>
        <v>#REF!</v>
      </c>
    </row>
    <row r="117" spans="28:36" ht="15" customHeight="1" thickBot="1" thickTop="1">
      <c r="AB117" s="172"/>
      <c r="AC117" s="33" t="e">
        <f>#REF!</f>
        <v>#REF!</v>
      </c>
      <c r="AD117" s="38" t="e">
        <f>#REF!</f>
        <v>#REF!</v>
      </c>
      <c r="AE117" s="38" t="e">
        <f>#REF!</f>
        <v>#REF!</v>
      </c>
      <c r="AF117" s="38" t="e">
        <f>#REF!</f>
        <v>#REF!</v>
      </c>
      <c r="AG117" s="38" t="e">
        <f>#REF!</f>
        <v>#REF!</v>
      </c>
      <c r="AH117" s="38" t="e">
        <f>#REF!</f>
        <v>#REF!</v>
      </c>
      <c r="AI117" s="39" t="e">
        <f>#REF!</f>
        <v>#REF!</v>
      </c>
      <c r="AJ117" s="39" t="e">
        <f>#REF!</f>
        <v>#REF!</v>
      </c>
    </row>
    <row r="118" spans="28:36" ht="15" customHeight="1" thickBot="1" thickTop="1">
      <c r="AB118" s="172"/>
      <c r="AC118" s="33" t="e">
        <f>#REF!</f>
        <v>#REF!</v>
      </c>
      <c r="AD118" s="38" t="e">
        <f>#REF!</f>
        <v>#REF!</v>
      </c>
      <c r="AE118" s="38" t="e">
        <f>#REF!</f>
        <v>#REF!</v>
      </c>
      <c r="AF118" s="38" t="e">
        <f>#REF!</f>
        <v>#REF!</v>
      </c>
      <c r="AG118" s="38" t="e">
        <f>#REF!</f>
        <v>#REF!</v>
      </c>
      <c r="AH118" s="38" t="e">
        <f>#REF!</f>
        <v>#REF!</v>
      </c>
      <c r="AI118" s="39" t="e">
        <f>#REF!</f>
        <v>#REF!</v>
      </c>
      <c r="AJ118" s="39" t="e">
        <f>#REF!</f>
        <v>#REF!</v>
      </c>
    </row>
    <row r="119" spans="28:36" ht="15" customHeight="1" thickBot="1" thickTop="1">
      <c r="AB119" s="173"/>
      <c r="AC119" s="35" t="e">
        <f>SUM(AC99:AC118)</f>
        <v>#REF!</v>
      </c>
      <c r="AD119" s="35" t="e">
        <f aca="true" t="shared" si="3" ref="AD119:AI119">SUM(AD99:AD118)</f>
        <v>#REF!</v>
      </c>
      <c r="AE119" s="35" t="e">
        <f t="shared" si="3"/>
        <v>#REF!</v>
      </c>
      <c r="AF119" s="35" t="e">
        <f t="shared" si="3"/>
        <v>#REF!</v>
      </c>
      <c r="AG119" s="35" t="e">
        <f t="shared" si="3"/>
        <v>#REF!</v>
      </c>
      <c r="AH119" s="35" t="e">
        <f t="shared" si="3"/>
        <v>#REF!</v>
      </c>
      <c r="AI119" s="35" t="e">
        <f t="shared" si="3"/>
        <v>#REF!</v>
      </c>
      <c r="AJ119" s="35" t="e">
        <f>SUM(AJ99:AJ118)</f>
        <v>#REF!</v>
      </c>
    </row>
    <row r="120" ht="15" customHeight="1" thickTop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</sheetData>
  <sheetProtection password="839C" sheet="1" selectLockedCells="1"/>
  <mergeCells count="4">
    <mergeCell ref="AB33:AB53"/>
    <mergeCell ref="AB55:AB75"/>
    <mergeCell ref="AB77:AB97"/>
    <mergeCell ref="AB99:AB119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mjohnson</dc:creator>
  <cp:keywords/>
  <dc:description/>
  <cp:lastModifiedBy>User1</cp:lastModifiedBy>
  <cp:lastPrinted>2013-10-28T18:26:27Z</cp:lastPrinted>
  <dcterms:created xsi:type="dcterms:W3CDTF">2010-05-26T18:06:10Z</dcterms:created>
  <dcterms:modified xsi:type="dcterms:W3CDTF">2013-10-28T18:27:23Z</dcterms:modified>
  <cp:category/>
  <cp:version/>
  <cp:contentType/>
  <cp:contentStatus/>
</cp:coreProperties>
</file>